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480" windowHeight="939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(2)'!$A$7:$K$351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(2)'!$8:$9</definedName>
    <definedName name="_xlnm.Print_Area" localSheetId="0">'ФОРМА  МП (2)'!$A$4:$K$380</definedName>
  </definedNames>
  <calcPr fullCalcOnLoad="1"/>
</workbook>
</file>

<file path=xl/comments1.xml><?xml version="1.0" encoding="utf-8"?>
<comments xmlns="http://schemas.openxmlformats.org/spreadsheetml/2006/main">
  <authors>
    <author>Оксана Полуяхтова</author>
    <author>пк</author>
  </authors>
  <commentList>
    <comment ref="C15" authorId="0">
      <text>
        <r>
          <rPr>
            <b/>
            <sz val="8"/>
            <rFont val="Tahoma"/>
            <family val="0"/>
          </rPr>
          <t>Оксана Полуяхтова:</t>
        </r>
        <r>
          <rPr>
            <sz val="8"/>
            <rFont val="Tahoma"/>
            <family val="0"/>
          </rPr>
          <t xml:space="preserve">
справочно (средства молодых семей и банковские)
</t>
        </r>
      </text>
    </comment>
    <comment ref="D15" authorId="0">
      <text>
        <r>
          <rPr>
            <b/>
            <sz val="8"/>
            <rFont val="Tahoma"/>
            <family val="0"/>
          </rPr>
          <t>Оксана Полуяхтова:</t>
        </r>
        <r>
          <rPr>
            <sz val="8"/>
            <rFont val="Tahoma"/>
            <family val="0"/>
          </rPr>
          <t xml:space="preserve">
справочно (банковские средства и средства молодых семей)
</t>
        </r>
      </text>
    </comment>
    <comment ref="E15" authorId="0">
      <text>
        <r>
          <rPr>
            <b/>
            <sz val="8"/>
            <rFont val="Tahoma"/>
            <family val="0"/>
          </rPr>
          <t>Оксана Полуяхтова:</t>
        </r>
        <r>
          <rPr>
            <sz val="8"/>
            <rFont val="Tahoma"/>
            <family val="0"/>
          </rPr>
          <t xml:space="preserve">
справочно (средства банков и молодых семей)
</t>
        </r>
      </text>
    </comment>
    <comment ref="J15" authorId="0">
      <text>
        <r>
          <rPr>
            <b/>
            <sz val="8"/>
            <rFont val="Tahoma"/>
            <family val="0"/>
          </rPr>
          <t>Оксана Полуяхтова:</t>
        </r>
        <r>
          <rPr>
            <sz val="8"/>
            <rFont val="Tahoma"/>
            <family val="0"/>
          </rPr>
          <t xml:space="preserve">
справочно (банковские средства и средства молодых семей)</t>
        </r>
      </text>
    </comment>
    <comment ref="K114" authorId="0">
      <text>
        <r>
          <rPr>
            <b/>
            <sz val="8"/>
            <rFont val="Tahoma"/>
            <family val="0"/>
          </rPr>
          <t>целевая статьява:</t>
        </r>
        <r>
          <rPr>
            <sz val="8"/>
            <rFont val="Tahoma"/>
            <family val="0"/>
          </rPr>
          <t xml:space="preserve">
0421009</t>
        </r>
      </text>
    </comment>
    <comment ref="K131" authorId="0">
      <text>
        <r>
          <rPr>
            <b/>
            <sz val="8"/>
            <rFont val="Tahoma"/>
            <family val="0"/>
          </rPr>
          <t>целевая статья 0421010</t>
        </r>
        <r>
          <rPr>
            <sz val="8"/>
            <rFont val="Tahoma"/>
            <family val="0"/>
          </rPr>
          <t xml:space="preserve">
</t>
        </r>
      </text>
    </comment>
    <comment ref="K136" authorId="0">
      <text>
        <r>
          <rPr>
            <b/>
            <sz val="8"/>
            <rFont val="Tahoma"/>
            <family val="0"/>
          </rPr>
          <t>0421011</t>
        </r>
        <r>
          <rPr>
            <sz val="8"/>
            <rFont val="Tahoma"/>
            <family val="0"/>
          </rPr>
          <t xml:space="preserve">
</t>
        </r>
      </text>
    </comment>
    <comment ref="K154" authorId="0">
      <text>
        <r>
          <rPr>
            <b/>
            <sz val="8"/>
            <rFont val="Tahoma"/>
            <family val="0"/>
          </rPr>
          <t>0431012</t>
        </r>
        <r>
          <rPr>
            <sz val="8"/>
            <rFont val="Tahoma"/>
            <family val="0"/>
          </rPr>
          <t xml:space="preserve">
</t>
        </r>
      </text>
    </comment>
    <comment ref="K165" authorId="0">
      <text>
        <r>
          <rPr>
            <b/>
            <sz val="8"/>
            <rFont val="Tahoma"/>
            <family val="0"/>
          </rPr>
          <t>0431013</t>
        </r>
        <r>
          <rPr>
            <sz val="8"/>
            <rFont val="Tahoma"/>
            <family val="0"/>
          </rPr>
          <t xml:space="preserve">
</t>
        </r>
      </text>
    </comment>
    <comment ref="K176" authorId="0">
      <text>
        <r>
          <rPr>
            <sz val="8"/>
            <rFont val="Tahoma"/>
            <family val="0"/>
          </rPr>
          <t xml:space="preserve">
0431014</t>
        </r>
      </text>
    </comment>
    <comment ref="K181" authorId="0">
      <text>
        <r>
          <rPr>
            <b/>
            <sz val="8"/>
            <rFont val="Tahoma"/>
            <family val="0"/>
          </rPr>
          <t>0431015</t>
        </r>
        <r>
          <rPr>
            <sz val="8"/>
            <rFont val="Tahoma"/>
            <family val="0"/>
          </rPr>
          <t xml:space="preserve">
</t>
        </r>
      </text>
    </comment>
    <comment ref="K205" authorId="0">
      <text>
        <r>
          <rPr>
            <b/>
            <sz val="8"/>
            <rFont val="Tahoma"/>
            <family val="0"/>
          </rPr>
          <t>0441016</t>
        </r>
        <r>
          <rPr>
            <sz val="8"/>
            <rFont val="Tahoma"/>
            <family val="0"/>
          </rPr>
          <t xml:space="preserve">
</t>
        </r>
      </text>
    </comment>
    <comment ref="K210" authorId="0">
      <text>
        <r>
          <rPr>
            <b/>
            <sz val="8"/>
            <rFont val="Tahoma"/>
            <family val="0"/>
          </rPr>
          <t>0441017</t>
        </r>
        <r>
          <rPr>
            <sz val="8"/>
            <rFont val="Tahoma"/>
            <family val="0"/>
          </rPr>
          <t xml:space="preserve">
</t>
        </r>
      </text>
    </comment>
    <comment ref="K227" authorId="0">
      <text>
        <r>
          <rPr>
            <b/>
            <sz val="8"/>
            <rFont val="Tahoma"/>
            <family val="0"/>
          </rPr>
          <t>0441018</t>
        </r>
        <r>
          <rPr>
            <sz val="8"/>
            <rFont val="Tahoma"/>
            <family val="0"/>
          </rPr>
          <t xml:space="preserve">
</t>
        </r>
      </text>
    </comment>
    <comment ref="K237" authorId="0">
      <text>
        <r>
          <rPr>
            <b/>
            <sz val="8"/>
            <rFont val="Tahoma"/>
            <family val="0"/>
          </rPr>
          <t>0441020</t>
        </r>
        <r>
          <rPr>
            <sz val="8"/>
            <rFont val="Tahoma"/>
            <family val="0"/>
          </rPr>
          <t xml:space="preserve">
</t>
        </r>
      </text>
    </comment>
    <comment ref="K232" authorId="0">
      <text>
        <r>
          <rPr>
            <b/>
            <sz val="8"/>
            <rFont val="Tahoma"/>
            <family val="0"/>
          </rPr>
          <t>0441019</t>
        </r>
        <r>
          <rPr>
            <sz val="8"/>
            <rFont val="Tahoma"/>
            <family val="0"/>
          </rPr>
          <t xml:space="preserve">
</t>
        </r>
      </text>
    </comment>
    <comment ref="K246" authorId="0">
      <text>
        <r>
          <rPr>
            <b/>
            <sz val="8"/>
            <rFont val="Tahoma"/>
            <family val="0"/>
          </rPr>
          <t>0451021</t>
        </r>
        <r>
          <rPr>
            <sz val="8"/>
            <rFont val="Tahoma"/>
            <family val="0"/>
          </rPr>
          <t xml:space="preserve">
</t>
        </r>
      </text>
    </comment>
    <comment ref="K252" authorId="0">
      <text>
        <r>
          <rPr>
            <sz val="8"/>
            <rFont val="Tahoma"/>
            <family val="0"/>
          </rPr>
          <t xml:space="preserve">
</t>
        </r>
      </text>
    </comment>
    <comment ref="D252" authorId="0">
      <text>
        <r>
          <rPr>
            <b/>
            <sz val="8"/>
            <rFont val="Tahoma"/>
            <family val="0"/>
          </rPr>
          <t>Оксана Полуяхтова:</t>
        </r>
        <r>
          <rPr>
            <sz val="8"/>
            <rFont val="Tahoma"/>
            <family val="0"/>
          </rPr>
          <t xml:space="preserve">
</t>
        </r>
      </text>
    </comment>
    <comment ref="D257" authorId="0">
      <text>
        <r>
          <rPr>
            <b/>
            <sz val="8"/>
            <rFont val="Tahoma"/>
            <family val="0"/>
          </rPr>
          <t>0451021</t>
        </r>
        <r>
          <rPr>
            <sz val="8"/>
            <rFont val="Tahoma"/>
            <family val="0"/>
          </rPr>
          <t xml:space="preserve">
</t>
        </r>
      </text>
    </comment>
    <comment ref="D262" authorId="0">
      <text>
        <r>
          <rPr>
            <b/>
            <sz val="8"/>
            <rFont val="Tahoma"/>
            <family val="0"/>
          </rPr>
          <t>0451022</t>
        </r>
        <r>
          <rPr>
            <sz val="8"/>
            <rFont val="Tahoma"/>
            <family val="0"/>
          </rPr>
          <t xml:space="preserve">
</t>
        </r>
      </text>
    </comment>
    <comment ref="D274" authorId="0">
      <text>
        <r>
          <rPr>
            <sz val="8"/>
            <rFont val="Tahoma"/>
            <family val="0"/>
          </rPr>
          <t xml:space="preserve">
</t>
        </r>
      </text>
    </comment>
    <comment ref="D279" authorId="0">
      <text>
        <r>
          <rPr>
            <b/>
            <sz val="8"/>
            <rFont val="Tahoma"/>
            <family val="0"/>
          </rPr>
          <t>0451023</t>
        </r>
        <r>
          <rPr>
            <sz val="8"/>
            <rFont val="Tahoma"/>
            <family val="0"/>
          </rPr>
          <t xml:space="preserve">
</t>
        </r>
      </text>
    </comment>
    <comment ref="D284" authorId="0">
      <text>
        <r>
          <rPr>
            <b/>
            <sz val="8"/>
            <rFont val="Tahoma"/>
            <family val="0"/>
          </rPr>
          <t>0451024</t>
        </r>
        <r>
          <rPr>
            <sz val="8"/>
            <rFont val="Tahoma"/>
            <family val="0"/>
          </rPr>
          <t xml:space="preserve">
</t>
        </r>
      </text>
    </comment>
    <comment ref="D289" authorId="0">
      <text>
        <r>
          <rPr>
            <b/>
            <sz val="8"/>
            <rFont val="Tahoma"/>
            <family val="0"/>
          </rPr>
          <t>0451025
ОКМС - 30,0
ФОК - 55,0
МКИЦ -30,0
ДЮСШ - 10,0</t>
        </r>
        <r>
          <rPr>
            <sz val="8"/>
            <rFont val="Tahoma"/>
            <family val="0"/>
          </rPr>
          <t xml:space="preserve">
</t>
        </r>
      </text>
    </comment>
    <comment ref="D294" authorId="0">
      <text>
        <r>
          <rPr>
            <b/>
            <sz val="8"/>
            <rFont val="Tahoma"/>
            <family val="0"/>
          </rPr>
          <t>0451026</t>
        </r>
        <r>
          <rPr>
            <sz val="8"/>
            <rFont val="Tahoma"/>
            <family val="0"/>
          </rPr>
          <t xml:space="preserve">
ФОК</t>
        </r>
      </text>
    </comment>
    <comment ref="D299" authorId="0">
      <text>
        <r>
          <rPr>
            <b/>
            <sz val="8"/>
            <rFont val="Tahoma"/>
            <family val="0"/>
          </rPr>
          <t>0451027</t>
        </r>
        <r>
          <rPr>
            <sz val="8"/>
            <rFont val="Tahoma"/>
            <family val="0"/>
          </rPr>
          <t xml:space="preserve">
ФОК</t>
        </r>
      </text>
    </comment>
    <comment ref="D305" authorId="0">
      <text>
        <r>
          <rPr>
            <sz val="8"/>
            <rFont val="Tahoma"/>
            <family val="0"/>
          </rPr>
          <t xml:space="preserve">
</t>
        </r>
      </text>
    </comment>
    <comment ref="D323" authorId="0">
      <text>
        <r>
          <rPr>
            <b/>
            <sz val="8"/>
            <rFont val="Tahoma"/>
            <family val="0"/>
          </rPr>
          <t>0461028</t>
        </r>
        <r>
          <rPr>
            <sz val="8"/>
            <rFont val="Tahoma"/>
            <family val="0"/>
          </rPr>
          <t xml:space="preserve">
</t>
        </r>
      </text>
    </comment>
    <comment ref="D298" authorId="0">
      <text>
        <r>
          <rPr>
            <b/>
            <sz val="8"/>
            <rFont val="Tahoma"/>
            <family val="0"/>
          </rPr>
          <t>0454840</t>
        </r>
        <r>
          <rPr>
            <sz val="8"/>
            <rFont val="Tahoma"/>
            <family val="0"/>
          </rPr>
          <t xml:space="preserve">
ФОК</t>
        </r>
      </text>
    </comment>
    <comment ref="D293" authorId="0">
      <text>
        <r>
          <rPr>
            <b/>
            <sz val="8"/>
            <rFont val="Tahoma"/>
            <family val="0"/>
          </rPr>
          <t>0454840
ФОК</t>
        </r>
        <r>
          <rPr>
            <sz val="8"/>
            <rFont val="Tahoma"/>
            <family val="0"/>
          </rPr>
          <t xml:space="preserve">
</t>
        </r>
      </text>
    </comment>
    <comment ref="K44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0411001
</t>
        </r>
      </text>
    </comment>
    <comment ref="K49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0411002
</t>
        </r>
      </text>
    </comment>
    <comment ref="K71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0411003</t>
        </r>
      </text>
    </comment>
    <comment ref="K76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0411004</t>
        </r>
      </text>
    </comment>
    <comment ref="K81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0411005</t>
        </r>
      </text>
    </comment>
    <comment ref="K86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0411006</t>
        </r>
      </text>
    </comment>
    <comment ref="K91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0411007</t>
        </r>
      </text>
    </comment>
    <comment ref="K96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0411008</t>
        </r>
      </text>
    </comment>
    <comment ref="K199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0441021</t>
        </r>
      </text>
    </comment>
    <comment ref="K254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0451021</t>
        </r>
      </text>
    </comment>
    <comment ref="K259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0451022</t>
        </r>
      </text>
    </comment>
    <comment ref="K276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0451023</t>
        </r>
      </text>
    </comment>
    <comment ref="K281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0451024</t>
        </r>
      </text>
    </comment>
    <comment ref="K286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0451025</t>
        </r>
      </text>
    </comment>
    <comment ref="K291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0451026</t>
        </r>
      </text>
    </comment>
    <comment ref="K296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0451027</t>
        </r>
      </text>
    </comment>
    <comment ref="K325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0461028</t>
        </r>
      </text>
    </comment>
    <comment ref="K337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0471029</t>
        </r>
      </text>
    </comment>
    <comment ref="K347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0471030</t>
        </r>
      </text>
    </comment>
    <comment ref="K54" authorId="1">
      <text>
        <r>
          <rPr>
            <b/>
            <sz val="9"/>
            <rFont val="Tahoma"/>
            <family val="0"/>
          </rPr>
          <t>пк:</t>
        </r>
        <r>
          <rPr>
            <sz val="9"/>
            <rFont val="Tahoma"/>
            <family val="0"/>
          </rPr>
          <t xml:space="preserve">
0411002
</t>
        </r>
      </text>
    </comment>
    <comment ref="D356" authorId="0">
      <text>
        <r>
          <rPr>
            <sz val="8"/>
            <rFont val="Tahoma"/>
            <family val="0"/>
          </rPr>
          <t xml:space="preserve">
</t>
        </r>
      </text>
    </comment>
    <comment ref="D374" authorId="0">
      <text>
        <r>
          <rPr>
            <b/>
            <sz val="8"/>
            <rFont val="Tahoma"/>
            <family val="0"/>
          </rPr>
          <t>0461028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<sst xmlns="http://schemas.openxmlformats.org/spreadsheetml/2006/main" count="412" uniqueCount="102">
  <si>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</si>
  <si>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</si>
  <si>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</si>
  <si>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</si>
  <si>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</si>
  <si>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</si>
  <si>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</si>
  <si>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</si>
  <si>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</si>
  <si>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</si>
  <si>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</si>
  <si>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</si>
  <si>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1.1. Иные капитальные вложения</t>
  </si>
  <si>
    <t>Всего по направлению
"Прочие нужды", в том числе</t>
  </si>
  <si>
    <t>1. Прочие нужды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</si>
  <si>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</si>
  <si>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</si>
  <si>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</si>
  <si>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</si>
  <si>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</si>
  <si>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</si>
  <si>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</si>
  <si>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</si>
  <si>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</si>
  <si>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</si>
  <si>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</si>
  <si>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</si>
  <si>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</si>
  <si>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ПОДПРОГРАММА 6 "ОБЕСПЕЧЕНИЕ ЖИЛЬЕМ МОЛОДЫХ СЕМЕЙ МО КАМЫШЛОВСКИЙ МУНИЦИПАЛЬНЫЙ РАЙОН"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</si>
  <si>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</si>
  <si>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</si>
  <si>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</si>
  <si>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</si>
  <si>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</si>
  <si>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</si>
  <si>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ПЛАН МЕРОПРИЯТИЙ 
по выполнению муниципальной программы
"Развитие культуры, молодежной политики и спорта на территории МО Камышловский муниципальный район" на 2014-2020 гг</t>
  </si>
  <si>
    <t>ОБЕСПЕЧИВАЮЩАЯ ПОДПРОГРАММА №7</t>
  </si>
  <si>
    <t>1.1.1, 1.1.2, 1.1.3</t>
  </si>
  <si>
    <t>1.1.4, 1.1.5</t>
  </si>
  <si>
    <t>1.1.1, 1.1.2, 1.1.3, 1.1.4, 1.2.1, 1.3.1, 1.5.1</t>
  </si>
  <si>
    <t>1.4.1, 1.4.2</t>
  </si>
  <si>
    <t>1.1.1, 1.1.2, 1.1.3, 1.1.4, 1.3.1, 1.5.1</t>
  </si>
  <si>
    <t>1.5.1</t>
  </si>
  <si>
    <t>1.4.1, 1.4.2, 1.5.1</t>
  </si>
  <si>
    <t>2.1.1 - 2.1.5</t>
  </si>
  <si>
    <t>2.1.1 - 2.1.5, 2.2.1,2.3.1</t>
  </si>
  <si>
    <t>2.2.1</t>
  </si>
  <si>
    <t>3.2.1, 3.4.1, 3.5.1</t>
  </si>
  <si>
    <t>3.1.1</t>
  </si>
  <si>
    <t>3.1.1, 3.2.1, 3.3.1</t>
  </si>
  <si>
    <t>3.2.1, 3.4.1</t>
  </si>
  <si>
    <t>4.1.1, 4.2.1</t>
  </si>
  <si>
    <t>4.1.1, 4.3.1</t>
  </si>
  <si>
    <t>4.1.1, 4.2.1, 4.3.1</t>
  </si>
  <si>
    <t>4.1.2, 4.1.3, 4.1.4, 4.3.1</t>
  </si>
  <si>
    <t>4.1.1, 4.1.2, 4.1.4</t>
  </si>
  <si>
    <t>4.1.1, 4.1.2</t>
  </si>
  <si>
    <t>5.2.1, 5.3.1</t>
  </si>
  <si>
    <t>5.1.2, 5.2.1</t>
  </si>
  <si>
    <t>5.1.1, 5.3.1</t>
  </si>
  <si>
    <t>5.1.1</t>
  </si>
  <si>
    <t>5.1.1, 5.1.2, 5.2.1</t>
  </si>
  <si>
    <t>6.1.1, 6.1.2</t>
  </si>
  <si>
    <t>7.1.2, 7.2.3</t>
  </si>
  <si>
    <t>7.1.1, 7.1.2, 7.2.2</t>
  </si>
  <si>
    <t>7.1.2, 7.2.1, 7.2.3</t>
  </si>
  <si>
    <t>Мероприятие 4. Организация деятельности  МКИЦ, всего, из них:</t>
  </si>
  <si>
    <t>Мероприятие 5. Огранизация библиотечного обслуживания населения, формирование и хранение библиотечных фондов  муниципальной межпослеческой библиотеки, всего, из них:</t>
  </si>
  <si>
    <t>Мероприятие 6. Укрепление и развитие материально - технической базы "МКИЦ", всего, из них:</t>
  </si>
  <si>
    <t>Мероприятие 7. Мероприятия по информированию населения, издательской деятельности, всего, из них:</t>
  </si>
  <si>
    <t>Мероприятие 8. Мероприятия в сфере культуры и искусства, всего, из них:</t>
  </si>
  <si>
    <t>Мероприятие 9.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</si>
  <si>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10.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</si>
  <si>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11. Организация деятельности учреждений дополнительного образования, всего, из них:</t>
  </si>
  <si>
    <t>Мероприятие 12. Мероприятия по укреплению материально-технической базы муниципальных учреждений дополнительного образования (в т.ч.оснащение мед.кабинета ДЮСШ), всего, из них</t>
  </si>
  <si>
    <t>Мероприятие 13. Приобретение оборудования для муниципальных учреждений и их структурных подразделений по работе с молодежью, всего, из них:</t>
  </si>
  <si>
    <t>Мероприятие 14. Проведение социологического научного исследования для разработки эффективных моделей реализации молодежной политики, всего, из них:</t>
  </si>
  <si>
    <t>Мероприятие 15. Осуществление мероприятий по приоритетным направлениям работы с молодежью</t>
  </si>
  <si>
    <t>Мероприятие 16. Обеспечение деятельности структурных подразделений муниципальных учреждений по работе с молодежью (подростково-молодежный клуб)</t>
  </si>
  <si>
    <t>Мероприятие 17. Строительство (размещение) типовых спортивных сооружений (площадок), всего, из них:</t>
  </si>
  <si>
    <t>Мероприятие 18.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</si>
  <si>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19. Приобретение оборудования и иных материальных ценностей для деятельности ДЮСШ, всего, из них:</t>
  </si>
  <si>
    <t xml:space="preserve">Мероприятие 20. Мероприятия в сфере физической культуры и спорта </t>
  </si>
  <si>
    <t>Мероприятие 21. Организация деятельности учреждений физической культуры и их филиалов спортивной  направленности (ФОК) , всего, из них:</t>
  </si>
  <si>
    <t>Мероприятие 22.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</si>
  <si>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23.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службе, подведомственных ОКМС, всего, из них:</t>
  </si>
  <si>
    <t>Мероприятие 24. Приобретение оборудования и материалов для клубов авиамодельного направления,  всего, из них:</t>
  </si>
  <si>
    <t>Мероприятие 25.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 клубах,  всего, из них:</t>
  </si>
  <si>
    <t>Мероприятие 26. Оснащение муниципальных библиотек книгами, периодическими изданиями, учебными фильмами, плакатами, патриотической направленности,  всего, из них:</t>
  </si>
  <si>
    <t>Мероприятие 27.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</si>
  <si>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28. Организация и проведение 5-дневных учебных сборов по начальной военной подготовке для доприывной молодежи всего, из них:</t>
  </si>
  <si>
    <t>Мероприятие 29.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области, всего, из них:</t>
  </si>
  <si>
    <t xml:space="preserve">Мероприятие 30. Предоставление социальных выплат молодым семьям </t>
  </si>
  <si>
    <t>Мероприятие 31. Обеспечение деятельности структурных подразделений органа местного самоуправлеиия в сфере культуры, молодежной политики и спорта(ОКМС), всего, из них:</t>
  </si>
  <si>
    <t>Мероприятие 32. Осуществление ведомственного контроля в установленной сфере, всего, из них:</t>
  </si>
  <si>
    <t>Мероприятие 33. Создание материально - технических условий для обеспечения деятельности  органа муниципальной власти в сфере культуры, молодежной политики и спорта, всего, из них:</t>
  </si>
  <si>
    <t>ПОДПРОГРАММА 8 "ПРЕДОСТАВЛЕНИЕ РЕГИОНАЛЬНОЙ ПОДДЕРЖКИ МОЛОДЫМ СЕМЬЯМ  КАМЫШЛОВСКОГО МУНИЦИПАЛЬНОГО РАЙОНА НА УЛУЧШЕНИЕ ЖИЛИЩНЫХ УСЛОВИЙ"</t>
  </si>
  <si>
    <t xml:space="preserve">Мероприятие 34. Предоставление социальных выплат региональной поддержки молодым семьям </t>
  </si>
  <si>
    <t>Мероприятие 3. Предоставление межбюджетных трансфертов бюджетам сельских поселений, входящих в состав МО Камышловский муниципальный район, для устройства наружного освещения воинских захоронений и мемориальных комплексов, памятников и обелисков, увековечивающих память защитников Отечества</t>
  </si>
  <si>
    <t>8.1.1</t>
  </si>
  <si>
    <t>5.3.1</t>
  </si>
  <si>
    <t xml:space="preserve">Приложение № 2 к муниципальной программе "Развитие культуры, молодежной политики и спорта на территории МО Камышловский муниципальный район" на 2014-2020 гг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</si>
</sst>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#,##0.00_ ;\-#,##0.00\ "/>
    <numFmt numFmtId="177" formatCode="0.0"/>
    <numFmt numFmtId="178" formatCode="#,##0.0_ ;\-#,##0.0\ "/>
    <numFmt numFmtId="179" formatCode="0.00;[Red]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left" vertical="justify"/>
    </xf>
    <xf numFmtId="172" fontId="4" fillId="0" borderId="10" xfId="0" applyNumberFormat="1" applyFont="1" applyFill="1" applyBorder="1" applyAlignment="1">
      <alignment horizontal="left" vertical="justify"/>
    </xf>
    <xf numFmtId="173" fontId="4" fillId="0" borderId="10" xfId="0" applyNumberFormat="1" applyFont="1" applyFill="1" applyBorder="1" applyAlignment="1">
      <alignment horizontal="left" vertical="justify"/>
    </xf>
    <xf numFmtId="0" fontId="4" fillId="0" borderId="0" xfId="0" applyFont="1" applyFill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justify"/>
    </xf>
    <xf numFmtId="2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11" fillId="0" borderId="10" xfId="58" applyNumberFormat="1" applyFont="1" applyFill="1" applyBorder="1" applyAlignment="1">
      <alignment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 wrapText="1"/>
    </xf>
    <xf numFmtId="0" fontId="11" fillId="0" borderId="10" xfId="58" applyNumberFormat="1" applyFont="1" applyFill="1" applyBorder="1" applyAlignment="1">
      <alignment wrapText="1"/>
      <protection/>
    </xf>
    <xf numFmtId="49" fontId="11" fillId="0" borderId="10" xfId="0" applyNumberFormat="1" applyFont="1" applyFill="1" applyBorder="1" applyAlignment="1">
      <alignment wrapText="1"/>
    </xf>
    <xf numFmtId="0" fontId="11" fillId="0" borderId="10" xfId="58" applyFont="1" applyFill="1" applyBorder="1" applyAlignment="1">
      <alignment wrapText="1"/>
      <protection/>
    </xf>
    <xf numFmtId="49" fontId="12" fillId="0" borderId="10" xfId="58" applyNumberFormat="1" applyFont="1" applyFill="1" applyBorder="1" applyAlignment="1">
      <alignment wrapText="1"/>
      <protection/>
    </xf>
    <xf numFmtId="49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10" xfId="58" applyNumberFormat="1" applyFont="1" applyFill="1" applyBorder="1" applyAlignment="1">
      <alignment horizontal="left" vertical="top" wrapText="1"/>
      <protection/>
    </xf>
    <xf numFmtId="2" fontId="7" fillId="0" borderId="14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4" xfId="0" applyNumberFormat="1" applyFont="1" applyFill="1" applyBorder="1" applyAlignment="1">
      <alignment horizontal="center" wrapText="1"/>
    </xf>
    <xf numFmtId="173" fontId="5" fillId="0" borderId="13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5" fillId="33" borderId="17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SheetLayoutView="100" zoomScalePageLayoutView="29" workbookViewId="0" topLeftCell="A1">
      <pane ySplit="9" topLeftCell="A10" activePane="bottomLeft" state="frozen"/>
      <selection pane="topLeft" activeCell="B3" sqref="B3"/>
      <selection pane="bottomLeft" activeCell="E4" sqref="E4:K4"/>
    </sheetView>
  </sheetViews>
  <sheetFormatPr defaultColWidth="8.8515625" defaultRowHeight="15"/>
  <cols>
    <col min="1" max="1" width="4.7109375" style="11" customWidth="1"/>
    <col min="2" max="2" width="26.28125" style="2" customWidth="1"/>
    <col min="3" max="3" width="12.57421875" style="1" customWidth="1"/>
    <col min="4" max="4" width="11.7109375" style="1" customWidth="1"/>
    <col min="5" max="5" width="11.28125" style="1" customWidth="1"/>
    <col min="6" max="6" width="11.00390625" style="1" customWidth="1"/>
    <col min="7" max="7" width="11.57421875" style="1" customWidth="1"/>
    <col min="8" max="8" width="11.00390625" style="1" customWidth="1"/>
    <col min="9" max="9" width="12.140625" style="1" customWidth="1"/>
    <col min="10" max="10" width="11.8515625" style="1" customWidth="1"/>
    <col min="11" max="11" width="16.28125" style="8" customWidth="1"/>
    <col min="12" max="13" width="11.421875" style="1" customWidth="1"/>
    <col min="14" max="14" width="12.140625" style="1" customWidth="1"/>
    <col min="15" max="16384" width="8.8515625" style="1" customWidth="1"/>
  </cols>
  <sheetData>
    <row r="1" spans="4:10" ht="39" customHeight="1" hidden="1">
      <c r="D1" s="1">
        <f aca="true" t="shared" si="0" ref="D1:J1">D2-D34</f>
        <v>2644346.9</v>
      </c>
      <c r="E1" s="1">
        <f t="shared" si="0"/>
        <v>3154522.395</v>
      </c>
      <c r="F1" s="1">
        <f t="shared" si="0"/>
        <v>3634003.16975</v>
      </c>
      <c r="G1" s="1">
        <f t="shared" si="0"/>
        <v>3634003.16975</v>
      </c>
      <c r="H1" s="1">
        <f t="shared" si="0"/>
        <v>3634003.16975</v>
      </c>
      <c r="I1" s="1">
        <f t="shared" si="0"/>
        <v>3634003.16975</v>
      </c>
      <c r="J1" s="1">
        <f t="shared" si="0"/>
        <v>3634003.16975</v>
      </c>
    </row>
    <row r="2" spans="4:10" ht="15" hidden="1">
      <c r="D2" s="1">
        <v>2645246.9</v>
      </c>
      <c r="E2" s="1">
        <v>3154522.395</v>
      </c>
      <c r="F2" s="1">
        <v>3634003.16975</v>
      </c>
      <c r="G2" s="1">
        <v>3634003.16975</v>
      </c>
      <c r="H2" s="1">
        <v>3634003.16975</v>
      </c>
      <c r="I2" s="1">
        <v>3634003.16975</v>
      </c>
      <c r="J2" s="1">
        <v>3634003.16975</v>
      </c>
    </row>
    <row r="3" ht="15" hidden="1">
      <c r="D3" s="6"/>
    </row>
    <row r="4" spans="4:11" ht="69" customHeight="1">
      <c r="D4" s="6"/>
      <c r="E4" s="72" t="s">
        <v>101</v>
      </c>
      <c r="F4" s="72"/>
      <c r="G4" s="72"/>
      <c r="H4" s="72"/>
      <c r="I4" s="72"/>
      <c r="J4" s="72"/>
      <c r="K4" s="72"/>
    </row>
    <row r="5" spans="1:11" ht="57" customHeight="1">
      <c r="A5" s="61" t="s">
        <v>35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ht="17.25" customHeight="1"/>
    <row r="7" ht="16.5" customHeight="1"/>
    <row r="8" spans="1:11" s="7" customFormat="1" ht="31.5" customHeight="1">
      <c r="A8" s="63" t="s">
        <v>0</v>
      </c>
      <c r="B8" s="65" t="s">
        <v>18</v>
      </c>
      <c r="C8" s="66" t="s">
        <v>16</v>
      </c>
      <c r="D8" s="67"/>
      <c r="E8" s="67"/>
      <c r="F8" s="67"/>
      <c r="G8" s="67"/>
      <c r="H8" s="67"/>
      <c r="I8" s="67"/>
      <c r="J8" s="67"/>
      <c r="K8" s="65" t="s">
        <v>1</v>
      </c>
    </row>
    <row r="9" spans="1:11" s="7" customFormat="1" ht="76.5" customHeight="1">
      <c r="A9" s="64"/>
      <c r="B9" s="65"/>
      <c r="C9" s="39" t="s">
        <v>2</v>
      </c>
      <c r="D9" s="40">
        <v>2014</v>
      </c>
      <c r="E9" s="40">
        <v>2015</v>
      </c>
      <c r="F9" s="40">
        <v>2016</v>
      </c>
      <c r="G9" s="40">
        <v>2017</v>
      </c>
      <c r="H9" s="40">
        <v>2018</v>
      </c>
      <c r="I9" s="40">
        <v>2019</v>
      </c>
      <c r="J9" s="40">
        <v>2020</v>
      </c>
      <c r="K9" s="65"/>
    </row>
    <row r="10" spans="1:11" s="7" customFormat="1" ht="13.5" customHeight="1">
      <c r="A10" s="15">
        <v>1</v>
      </c>
      <c r="B10" s="16" t="s">
        <v>17</v>
      </c>
      <c r="C10" s="18">
        <v>3</v>
      </c>
      <c r="D10" s="17">
        <v>4</v>
      </c>
      <c r="E10" s="17">
        <v>5</v>
      </c>
      <c r="F10" s="17">
        <f>E10+1</f>
        <v>6</v>
      </c>
      <c r="G10" s="17">
        <f>F10+1</f>
        <v>7</v>
      </c>
      <c r="H10" s="17">
        <f>G10+1</f>
        <v>8</v>
      </c>
      <c r="I10" s="17">
        <f>H10+1</f>
        <v>9</v>
      </c>
      <c r="J10" s="17">
        <f>I10+1</f>
        <v>10</v>
      </c>
      <c r="K10" s="17">
        <v>11</v>
      </c>
    </row>
    <row r="11" spans="1:11" ht="42.75">
      <c r="A11" s="12">
        <v>1</v>
      </c>
      <c r="B11" s="5" t="s">
        <v>30</v>
      </c>
      <c r="C11" s="21">
        <f>SUM(D11:J11)</f>
        <v>579567.99</v>
      </c>
      <c r="D11" s="25">
        <f>SUM(D15+D14+D13+D12)</f>
        <v>106703.18000000002</v>
      </c>
      <c r="E11" s="25">
        <f aca="true" t="shared" si="1" ref="E11:J11">SUM(E12+E13+E14)</f>
        <v>84316.87</v>
      </c>
      <c r="F11" s="25">
        <f t="shared" si="1"/>
        <v>88486.83000000002</v>
      </c>
      <c r="G11" s="25">
        <f t="shared" si="1"/>
        <v>89156.46</v>
      </c>
      <c r="H11" s="25">
        <f t="shared" si="1"/>
        <v>64353.23</v>
      </c>
      <c r="I11" s="25">
        <f t="shared" si="1"/>
        <v>64353.23</v>
      </c>
      <c r="J11" s="25">
        <f t="shared" si="1"/>
        <v>82198.19</v>
      </c>
      <c r="K11" s="9"/>
    </row>
    <row r="12" spans="1:11" ht="15">
      <c r="A12" s="12">
        <f>1+A11</f>
        <v>2</v>
      </c>
      <c r="B12" s="3" t="s">
        <v>3</v>
      </c>
      <c r="C12" s="21">
        <f>SUM(D12:J12)</f>
        <v>3868.8</v>
      </c>
      <c r="D12" s="21">
        <f aca="true" t="shared" si="2" ref="D12:J13">D17+D27</f>
        <v>1481.5</v>
      </c>
      <c r="E12" s="21">
        <f t="shared" si="2"/>
        <v>1297.3000000000002</v>
      </c>
      <c r="F12" s="21">
        <f t="shared" si="2"/>
        <v>1090</v>
      </c>
      <c r="G12" s="21">
        <f t="shared" si="2"/>
        <v>0</v>
      </c>
      <c r="H12" s="21">
        <f t="shared" si="2"/>
        <v>0</v>
      </c>
      <c r="I12" s="21">
        <f t="shared" si="2"/>
        <v>0</v>
      </c>
      <c r="J12" s="21">
        <f t="shared" si="2"/>
        <v>0</v>
      </c>
      <c r="K12" s="9"/>
    </row>
    <row r="13" spans="1:11" ht="15">
      <c r="A13" s="12">
        <f aca="true" t="shared" si="3" ref="A13:A76">1+A12</f>
        <v>3</v>
      </c>
      <c r="B13" s="3" t="s">
        <v>4</v>
      </c>
      <c r="C13" s="21">
        <f>SUM(D13:J13)</f>
        <v>30687.39</v>
      </c>
      <c r="D13" s="21">
        <f t="shared" si="2"/>
        <v>10767.6</v>
      </c>
      <c r="E13" s="21">
        <f t="shared" si="2"/>
        <v>3173.79</v>
      </c>
      <c r="F13" s="21">
        <f t="shared" si="2"/>
        <v>16746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9"/>
    </row>
    <row r="14" spans="1:11" ht="15">
      <c r="A14" s="12">
        <f t="shared" si="3"/>
        <v>4</v>
      </c>
      <c r="B14" s="3" t="s">
        <v>5</v>
      </c>
      <c r="C14" s="21">
        <f>SUM(D14:J14)</f>
        <v>545011.8</v>
      </c>
      <c r="D14" s="21">
        <f>SUM(D29+D24+D19)</f>
        <v>94454.08000000002</v>
      </c>
      <c r="E14" s="21">
        <f aca="true" t="shared" si="4" ref="E14:J15">SUM(E19+E24+E29)</f>
        <v>79845.78</v>
      </c>
      <c r="F14" s="21">
        <f t="shared" si="4"/>
        <v>70650.83000000002</v>
      </c>
      <c r="G14" s="21">
        <f t="shared" si="4"/>
        <v>89156.46</v>
      </c>
      <c r="H14" s="21">
        <f t="shared" si="4"/>
        <v>64353.23</v>
      </c>
      <c r="I14" s="21">
        <f t="shared" si="4"/>
        <v>64353.23</v>
      </c>
      <c r="J14" s="21">
        <f t="shared" si="4"/>
        <v>82198.19</v>
      </c>
      <c r="K14" s="9"/>
    </row>
    <row r="15" spans="1:11" ht="15">
      <c r="A15" s="12">
        <f t="shared" si="3"/>
        <v>5</v>
      </c>
      <c r="B15" s="3" t="s">
        <v>6</v>
      </c>
      <c r="C15" s="21">
        <f>SUM(D15:J15)</f>
        <v>0</v>
      </c>
      <c r="D15" s="21">
        <f>SUM(D20+D25+D30)</f>
        <v>0</v>
      </c>
      <c r="E15" s="21">
        <f t="shared" si="4"/>
        <v>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9"/>
    </row>
    <row r="16" spans="1:11" ht="25.5">
      <c r="A16" s="12">
        <f t="shared" si="3"/>
        <v>6</v>
      </c>
      <c r="B16" s="35" t="s">
        <v>7</v>
      </c>
      <c r="C16" s="21">
        <f aca="true" t="shared" si="5" ref="C16:C30">SUM(D16:J16)</f>
        <v>111259.65000000002</v>
      </c>
      <c r="D16" s="21">
        <f aca="true" t="shared" si="6" ref="D16:J16">SUM(D17+D18+D19+D20)</f>
        <v>40556.83</v>
      </c>
      <c r="E16" s="21">
        <f t="shared" si="6"/>
        <v>14774.52</v>
      </c>
      <c r="F16" s="21">
        <f t="shared" si="6"/>
        <v>25856.59</v>
      </c>
      <c r="G16" s="21">
        <f t="shared" si="6"/>
        <v>25126.910000000003</v>
      </c>
      <c r="H16" s="21">
        <f t="shared" si="6"/>
        <v>549.35</v>
      </c>
      <c r="I16" s="21">
        <f t="shared" si="6"/>
        <v>549.35</v>
      </c>
      <c r="J16" s="21">
        <f t="shared" si="6"/>
        <v>3846.1</v>
      </c>
      <c r="K16" s="9"/>
    </row>
    <row r="17" spans="1:11" ht="15">
      <c r="A17" s="12">
        <f t="shared" si="3"/>
        <v>7</v>
      </c>
      <c r="B17" s="3" t="s">
        <v>3</v>
      </c>
      <c r="C17" s="21">
        <f t="shared" si="5"/>
        <v>100</v>
      </c>
      <c r="D17" s="21">
        <f>D109</f>
        <v>100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9"/>
    </row>
    <row r="18" spans="1:11" ht="15">
      <c r="A18" s="12">
        <f t="shared" si="3"/>
        <v>8</v>
      </c>
      <c r="B18" s="3" t="s">
        <v>4</v>
      </c>
      <c r="C18" s="21">
        <f t="shared" si="5"/>
        <v>23708.17</v>
      </c>
      <c r="D18" s="21">
        <f aca="true" t="shared" si="7" ref="D18:J18">SUM(D40+D110+D150+D195+D251+D310)</f>
        <v>7918.3</v>
      </c>
      <c r="E18" s="21">
        <f t="shared" si="7"/>
        <v>469.39</v>
      </c>
      <c r="F18" s="21">
        <f t="shared" si="7"/>
        <v>15320.48</v>
      </c>
      <c r="G18" s="21">
        <f t="shared" si="7"/>
        <v>0</v>
      </c>
      <c r="H18" s="21">
        <f t="shared" si="7"/>
        <v>0</v>
      </c>
      <c r="I18" s="21">
        <f t="shared" si="7"/>
        <v>0</v>
      </c>
      <c r="J18" s="21">
        <f t="shared" si="7"/>
        <v>0</v>
      </c>
      <c r="K18" s="9"/>
    </row>
    <row r="19" spans="1:11" ht="15">
      <c r="A19" s="12">
        <f t="shared" si="3"/>
        <v>9</v>
      </c>
      <c r="B19" s="3" t="s">
        <v>5</v>
      </c>
      <c r="C19" s="21">
        <f t="shared" si="5"/>
        <v>87451.48000000003</v>
      </c>
      <c r="D19" s="21">
        <f>D41+D111+D196+D252</f>
        <v>32538.53</v>
      </c>
      <c r="E19" s="21">
        <f aca="true" t="shared" si="8" ref="E19:J19">SUM(E41+E111+E151+E196+E252+E311)</f>
        <v>14305.130000000001</v>
      </c>
      <c r="F19" s="21">
        <f>SUM(F41+F111+F151+F196+F252+F311)</f>
        <v>10536.11</v>
      </c>
      <c r="G19" s="21">
        <f>SUM(G41+G111+G151+G196+G252+G311)</f>
        <v>25126.910000000003</v>
      </c>
      <c r="H19" s="21">
        <f t="shared" si="8"/>
        <v>549.35</v>
      </c>
      <c r="I19" s="21">
        <f t="shared" si="8"/>
        <v>549.35</v>
      </c>
      <c r="J19" s="21">
        <f t="shared" si="8"/>
        <v>3846.1</v>
      </c>
      <c r="K19" s="9"/>
    </row>
    <row r="20" spans="1:11" ht="15">
      <c r="A20" s="12">
        <f t="shared" si="3"/>
        <v>10</v>
      </c>
      <c r="B20" s="3" t="s">
        <v>6</v>
      </c>
      <c r="C20" s="21">
        <f t="shared" si="5"/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9"/>
    </row>
    <row r="21" spans="1:11" ht="38.25">
      <c r="A21" s="12">
        <f t="shared" si="3"/>
        <v>11</v>
      </c>
      <c r="B21" s="35" t="s">
        <v>31</v>
      </c>
      <c r="C21" s="21">
        <f t="shared" si="5"/>
        <v>0</v>
      </c>
      <c r="D21" s="21">
        <f aca="true" t="shared" si="9" ref="D21:J21">SUM(D22+D23+D24+D25)</f>
        <v>0</v>
      </c>
      <c r="E21" s="21">
        <f t="shared" si="9"/>
        <v>0</v>
      </c>
      <c r="F21" s="21">
        <f t="shared" si="9"/>
        <v>0</v>
      </c>
      <c r="G21" s="21">
        <f t="shared" si="9"/>
        <v>0</v>
      </c>
      <c r="H21" s="21">
        <f t="shared" si="9"/>
        <v>0</v>
      </c>
      <c r="I21" s="21">
        <f t="shared" si="9"/>
        <v>0</v>
      </c>
      <c r="J21" s="21">
        <f t="shared" si="9"/>
        <v>0</v>
      </c>
      <c r="K21" s="9"/>
    </row>
    <row r="22" spans="1:11" ht="15">
      <c r="A22" s="12">
        <f t="shared" si="3"/>
        <v>12</v>
      </c>
      <c r="B22" s="3" t="s">
        <v>3</v>
      </c>
      <c r="C22" s="21">
        <f t="shared" si="5"/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9"/>
    </row>
    <row r="23" spans="1:11" ht="15">
      <c r="A23" s="12">
        <f t="shared" si="3"/>
        <v>13</v>
      </c>
      <c r="B23" s="3" t="s">
        <v>4</v>
      </c>
      <c r="C23" s="21">
        <f t="shared" si="5"/>
        <v>0</v>
      </c>
      <c r="D23" s="21">
        <f aca="true" t="shared" si="10" ref="D23:J23">SUM(D62+D122+D162+D218+D267+D316)</f>
        <v>0</v>
      </c>
      <c r="E23" s="21">
        <f t="shared" si="10"/>
        <v>0</v>
      </c>
      <c r="F23" s="21">
        <f t="shared" si="10"/>
        <v>0</v>
      </c>
      <c r="G23" s="21">
        <f t="shared" si="10"/>
        <v>0</v>
      </c>
      <c r="H23" s="21">
        <f t="shared" si="10"/>
        <v>0</v>
      </c>
      <c r="I23" s="21">
        <f t="shared" si="10"/>
        <v>0</v>
      </c>
      <c r="J23" s="21">
        <f t="shared" si="10"/>
        <v>0</v>
      </c>
      <c r="K23" s="9"/>
    </row>
    <row r="24" spans="1:11" ht="15">
      <c r="A24" s="12">
        <f t="shared" si="3"/>
        <v>14</v>
      </c>
      <c r="B24" s="3" t="s">
        <v>5</v>
      </c>
      <c r="C24" s="21">
        <f t="shared" si="5"/>
        <v>0</v>
      </c>
      <c r="D24" s="21">
        <f aca="true" t="shared" si="11" ref="D24:J24">SUM(D63+D123+D163+D219+D268+D317)</f>
        <v>0</v>
      </c>
      <c r="E24" s="21">
        <f t="shared" si="11"/>
        <v>0</v>
      </c>
      <c r="F24" s="21">
        <f t="shared" si="11"/>
        <v>0</v>
      </c>
      <c r="G24" s="21">
        <f t="shared" si="11"/>
        <v>0</v>
      </c>
      <c r="H24" s="21">
        <f t="shared" si="11"/>
        <v>0</v>
      </c>
      <c r="I24" s="21">
        <f t="shared" si="11"/>
        <v>0</v>
      </c>
      <c r="J24" s="21">
        <f t="shared" si="11"/>
        <v>0</v>
      </c>
      <c r="K24" s="9"/>
    </row>
    <row r="25" spans="1:11" ht="15">
      <c r="A25" s="12">
        <f t="shared" si="3"/>
        <v>15</v>
      </c>
      <c r="B25" s="3" t="s">
        <v>6</v>
      </c>
      <c r="C25" s="21">
        <f t="shared" si="5"/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9"/>
    </row>
    <row r="26" spans="1:11" ht="15">
      <c r="A26" s="12">
        <f t="shared" si="3"/>
        <v>16</v>
      </c>
      <c r="B26" s="38" t="s">
        <v>8</v>
      </c>
      <c r="C26" s="21">
        <f t="shared" si="5"/>
        <v>468308.33999999997</v>
      </c>
      <c r="D26" s="21">
        <f aca="true" t="shared" si="12" ref="D26:J26">D27+D28+D29+D30</f>
        <v>66146.35</v>
      </c>
      <c r="E26" s="21">
        <f t="shared" si="12"/>
        <v>69542.34999999999</v>
      </c>
      <c r="F26" s="21">
        <f t="shared" si="12"/>
        <v>62630.240000000005</v>
      </c>
      <c r="G26" s="21">
        <f t="shared" si="12"/>
        <v>64029.55</v>
      </c>
      <c r="H26" s="21">
        <f t="shared" si="12"/>
        <v>63803.880000000005</v>
      </c>
      <c r="I26" s="21">
        <f t="shared" si="12"/>
        <v>63803.880000000005</v>
      </c>
      <c r="J26" s="21">
        <f t="shared" si="12"/>
        <v>78352.09</v>
      </c>
      <c r="K26" s="9"/>
    </row>
    <row r="27" spans="1:11" ht="15">
      <c r="A27" s="12">
        <f t="shared" si="3"/>
        <v>17</v>
      </c>
      <c r="B27" s="3" t="s">
        <v>3</v>
      </c>
      <c r="C27" s="21">
        <f t="shared" si="5"/>
        <v>3768.8</v>
      </c>
      <c r="D27" s="21">
        <f>D67+D321</f>
        <v>1381.5</v>
      </c>
      <c r="E27" s="21">
        <f aca="true" t="shared" si="13" ref="E27:J27">E67+E127+E172+E223+E272+E321</f>
        <v>1297.3000000000002</v>
      </c>
      <c r="F27" s="21">
        <f t="shared" si="13"/>
        <v>1090</v>
      </c>
      <c r="G27" s="21">
        <f t="shared" si="13"/>
        <v>0</v>
      </c>
      <c r="H27" s="21">
        <f t="shared" si="13"/>
        <v>0</v>
      </c>
      <c r="I27" s="21">
        <f t="shared" si="13"/>
        <v>0</v>
      </c>
      <c r="J27" s="21">
        <f t="shared" si="13"/>
        <v>0</v>
      </c>
      <c r="K27" s="10"/>
    </row>
    <row r="28" spans="1:11" ht="15">
      <c r="A28" s="12">
        <f t="shared" si="3"/>
        <v>18</v>
      </c>
      <c r="B28" s="3" t="s">
        <v>4</v>
      </c>
      <c r="C28" s="21">
        <f t="shared" si="5"/>
        <v>6979.220000000001</v>
      </c>
      <c r="D28" s="21">
        <f>SUM(D68+D173+D224+D273+D322)</f>
        <v>2849.3</v>
      </c>
      <c r="E28" s="21">
        <f aca="true" t="shared" si="14" ref="E28:J28">SUM(E68+E104+E173+E224+E273+E304+E334)</f>
        <v>2704.4</v>
      </c>
      <c r="F28" s="21">
        <f>SUM(F68+F104+F173+F224+F273+F304+F334+F378)</f>
        <v>1425.52</v>
      </c>
      <c r="G28" s="21">
        <f t="shared" si="14"/>
        <v>0</v>
      </c>
      <c r="H28" s="21">
        <f t="shared" si="14"/>
        <v>0</v>
      </c>
      <c r="I28" s="21">
        <f t="shared" si="14"/>
        <v>0</v>
      </c>
      <c r="J28" s="21">
        <f t="shared" si="14"/>
        <v>0</v>
      </c>
      <c r="K28" s="10"/>
    </row>
    <row r="29" spans="1:11" ht="15">
      <c r="A29" s="12">
        <f t="shared" si="3"/>
        <v>19</v>
      </c>
      <c r="B29" s="3" t="s">
        <v>5</v>
      </c>
      <c r="C29" s="21">
        <f t="shared" si="5"/>
        <v>457560.32000000007</v>
      </c>
      <c r="D29" s="32">
        <f>SUM(D69+D129+D174+D225+D274+D323+D335)</f>
        <v>61915.55000000001</v>
      </c>
      <c r="E29" s="21">
        <f>SUM(E69+E129+E174+E225+E274+E323+E335)</f>
        <v>65540.65</v>
      </c>
      <c r="F29" s="21">
        <f>SUM(F69+F129+F174+F225+F274+F323+F335+F374)</f>
        <v>60114.72000000001</v>
      </c>
      <c r="G29" s="21">
        <f>SUM(G69+G129+G174+G225+G274+G323+G335+G379)</f>
        <v>64029.55</v>
      </c>
      <c r="H29" s="21">
        <f>SUM(H69+H129+H174+H225+H274+H323+H335+H379)</f>
        <v>63803.880000000005</v>
      </c>
      <c r="I29" s="21">
        <f>SUM(I69+I129+I174+I225+I274+I323+I335+I379)</f>
        <v>63803.880000000005</v>
      </c>
      <c r="J29" s="21">
        <f>SUM(J69+J129+J174+J225+J274+J323+J335+J379)</f>
        <v>78352.09</v>
      </c>
      <c r="K29" s="10"/>
    </row>
    <row r="30" spans="1:11" ht="15">
      <c r="A30" s="12">
        <f t="shared" si="3"/>
        <v>20</v>
      </c>
      <c r="B30" s="3" t="s">
        <v>6</v>
      </c>
      <c r="C30" s="21">
        <f t="shared" si="5"/>
        <v>0</v>
      </c>
      <c r="D30" s="21">
        <f aca="true" t="shared" si="15" ref="D30:J30">SUM(D70+D130+D175+D226+D324+D341)</f>
        <v>0</v>
      </c>
      <c r="E30" s="21">
        <f t="shared" si="15"/>
        <v>0</v>
      </c>
      <c r="F30" s="21">
        <f t="shared" si="15"/>
        <v>0</v>
      </c>
      <c r="G30" s="21">
        <f t="shared" si="15"/>
        <v>0</v>
      </c>
      <c r="H30" s="21">
        <f t="shared" si="15"/>
        <v>0</v>
      </c>
      <c r="I30" s="21">
        <f t="shared" si="15"/>
        <v>0</v>
      </c>
      <c r="J30" s="21">
        <f t="shared" si="15"/>
        <v>0</v>
      </c>
      <c r="K30" s="9"/>
    </row>
    <row r="31" spans="1:11" ht="18" customHeight="1">
      <c r="A31" s="12">
        <f t="shared" si="3"/>
        <v>21</v>
      </c>
      <c r="B31" s="45" t="s">
        <v>15</v>
      </c>
      <c r="C31" s="46"/>
      <c r="D31" s="46"/>
      <c r="E31" s="46"/>
      <c r="F31" s="46"/>
      <c r="G31" s="46"/>
      <c r="H31" s="46"/>
      <c r="I31" s="46"/>
      <c r="J31" s="46"/>
      <c r="K31" s="47"/>
    </row>
    <row r="32" spans="1:11" ht="38.25">
      <c r="A32" s="12">
        <f t="shared" si="3"/>
        <v>22</v>
      </c>
      <c r="B32" s="35" t="s">
        <v>9</v>
      </c>
      <c r="C32" s="19">
        <f aca="true" t="shared" si="16" ref="C32:J32">SUM(C33+C34+C35+C36)</f>
        <v>70968.93000000001</v>
      </c>
      <c r="D32" s="19">
        <f t="shared" si="16"/>
        <v>19080.309999999998</v>
      </c>
      <c r="E32" s="19">
        <f t="shared" si="16"/>
        <v>12465.550000000001</v>
      </c>
      <c r="F32" s="19">
        <f t="shared" si="16"/>
        <v>9377.220000000001</v>
      </c>
      <c r="G32" s="19">
        <f t="shared" si="16"/>
        <v>6032.55</v>
      </c>
      <c r="H32" s="19">
        <f t="shared" si="16"/>
        <v>5997.55</v>
      </c>
      <c r="I32" s="19">
        <f t="shared" si="16"/>
        <v>5997.55</v>
      </c>
      <c r="J32" s="19">
        <f t="shared" si="16"/>
        <v>12018.2</v>
      </c>
      <c r="K32" s="9"/>
    </row>
    <row r="33" spans="1:11" ht="15">
      <c r="A33" s="12">
        <f t="shared" si="3"/>
        <v>23</v>
      </c>
      <c r="B33" s="3" t="s">
        <v>3</v>
      </c>
      <c r="C33" s="19">
        <f>SUM(D33:J33)</f>
        <v>1147.6</v>
      </c>
      <c r="D33" s="19">
        <f aca="true" t="shared" si="17" ref="D33:J33">D39+D67</f>
        <v>660</v>
      </c>
      <c r="E33" s="19">
        <f t="shared" si="17"/>
        <v>337.6</v>
      </c>
      <c r="F33" s="19">
        <f t="shared" si="17"/>
        <v>150</v>
      </c>
      <c r="G33" s="19">
        <f t="shared" si="17"/>
        <v>0</v>
      </c>
      <c r="H33" s="19">
        <f t="shared" si="17"/>
        <v>0</v>
      </c>
      <c r="I33" s="19">
        <f t="shared" si="17"/>
        <v>0</v>
      </c>
      <c r="J33" s="19">
        <f t="shared" si="17"/>
        <v>0</v>
      </c>
      <c r="K33" s="9"/>
    </row>
    <row r="34" spans="1:11" ht="15">
      <c r="A34" s="12">
        <f t="shared" si="3"/>
        <v>24</v>
      </c>
      <c r="B34" s="3" t="s">
        <v>4</v>
      </c>
      <c r="C34" s="19">
        <f>SUM(D34:J34)</f>
        <v>900</v>
      </c>
      <c r="D34" s="19">
        <f aca="true" t="shared" si="18" ref="D34:J34">SUM(D40+D62+D68)</f>
        <v>900</v>
      </c>
      <c r="E34" s="19">
        <f t="shared" si="18"/>
        <v>0</v>
      </c>
      <c r="F34" s="19">
        <f t="shared" si="18"/>
        <v>0</v>
      </c>
      <c r="G34" s="19">
        <f t="shared" si="18"/>
        <v>0</v>
      </c>
      <c r="H34" s="19">
        <f t="shared" si="18"/>
        <v>0</v>
      </c>
      <c r="I34" s="19">
        <f t="shared" si="18"/>
        <v>0</v>
      </c>
      <c r="J34" s="19">
        <f t="shared" si="18"/>
        <v>0</v>
      </c>
      <c r="K34" s="9"/>
    </row>
    <row r="35" spans="1:11" ht="15">
      <c r="A35" s="12">
        <f t="shared" si="3"/>
        <v>25</v>
      </c>
      <c r="B35" s="3" t="s">
        <v>5</v>
      </c>
      <c r="C35" s="19">
        <f>SUM(D35:J35)</f>
        <v>68921.33</v>
      </c>
      <c r="D35" s="19">
        <f>D41+D63+D69</f>
        <v>17520.309999999998</v>
      </c>
      <c r="E35" s="19">
        <f aca="true" t="shared" si="19" ref="E35:J35">SUM(E41+E63+E69)</f>
        <v>12127.95</v>
      </c>
      <c r="F35" s="19">
        <f t="shared" si="19"/>
        <v>9227.220000000001</v>
      </c>
      <c r="G35" s="19">
        <f t="shared" si="19"/>
        <v>6032.55</v>
      </c>
      <c r="H35" s="19">
        <f t="shared" si="19"/>
        <v>5997.55</v>
      </c>
      <c r="I35" s="19">
        <f t="shared" si="19"/>
        <v>5997.55</v>
      </c>
      <c r="J35" s="19">
        <f t="shared" si="19"/>
        <v>12018.2</v>
      </c>
      <c r="K35" s="9"/>
    </row>
    <row r="36" spans="1:11" ht="15">
      <c r="A36" s="12">
        <f t="shared" si="3"/>
        <v>26</v>
      </c>
      <c r="B36" s="3" t="s">
        <v>6</v>
      </c>
      <c r="C36" s="19">
        <f>SUM(D36:J36)</f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9"/>
    </row>
    <row r="37" spans="1:11" ht="15">
      <c r="A37" s="12">
        <f t="shared" si="3"/>
        <v>27</v>
      </c>
      <c r="B37" s="51" t="s">
        <v>10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38.25">
      <c r="A38" s="12">
        <f t="shared" si="3"/>
        <v>28</v>
      </c>
      <c r="B38" s="35" t="s">
        <v>11</v>
      </c>
      <c r="C38" s="19">
        <f>SUM(D38:J38)</f>
        <v>17734.41</v>
      </c>
      <c r="D38" s="19">
        <f aca="true" t="shared" si="20" ref="D38:J38">D39+D40+D41+D42</f>
        <v>8480.74</v>
      </c>
      <c r="E38" s="19">
        <f t="shared" si="20"/>
        <v>5080.02</v>
      </c>
      <c r="F38" s="19">
        <f t="shared" si="20"/>
        <v>3238.65</v>
      </c>
      <c r="G38" s="19">
        <f t="shared" si="20"/>
        <v>35</v>
      </c>
      <c r="H38" s="19">
        <f t="shared" si="20"/>
        <v>0</v>
      </c>
      <c r="I38" s="19">
        <f t="shared" si="20"/>
        <v>0</v>
      </c>
      <c r="J38" s="19">
        <f t="shared" si="20"/>
        <v>900</v>
      </c>
      <c r="K38" s="9"/>
    </row>
    <row r="39" spans="1:11" ht="15">
      <c r="A39" s="12">
        <f t="shared" si="3"/>
        <v>29</v>
      </c>
      <c r="B39" s="3" t="s">
        <v>3</v>
      </c>
      <c r="C39" s="19">
        <f>SUM(D39:J39)</f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9"/>
    </row>
    <row r="40" spans="1:11" ht="15">
      <c r="A40" s="12">
        <f t="shared" si="3"/>
        <v>30</v>
      </c>
      <c r="B40" s="3" t="s">
        <v>4</v>
      </c>
      <c r="C40" s="19">
        <f>SUM(D40:J40)</f>
        <v>0</v>
      </c>
      <c r="D40" s="19">
        <f aca="true" t="shared" si="21" ref="D40:J40">D51</f>
        <v>0</v>
      </c>
      <c r="E40" s="19">
        <f t="shared" si="21"/>
        <v>0</v>
      </c>
      <c r="F40" s="19">
        <f t="shared" si="21"/>
        <v>0</v>
      </c>
      <c r="G40" s="19">
        <f t="shared" si="21"/>
        <v>0</v>
      </c>
      <c r="H40" s="19">
        <f t="shared" si="21"/>
        <v>0</v>
      </c>
      <c r="I40" s="19">
        <f t="shared" si="21"/>
        <v>0</v>
      </c>
      <c r="J40" s="19">
        <f t="shared" si="21"/>
        <v>0</v>
      </c>
      <c r="K40" s="9"/>
    </row>
    <row r="41" spans="1:11" ht="15">
      <c r="A41" s="12">
        <f t="shared" si="3"/>
        <v>31</v>
      </c>
      <c r="B41" s="3" t="s">
        <v>5</v>
      </c>
      <c r="C41" s="19">
        <f>SUM(D41:J41)</f>
        <v>17734.41</v>
      </c>
      <c r="D41" s="19">
        <f aca="true" t="shared" si="22" ref="D41:J41">SUM(D47+D52)</f>
        <v>8480.74</v>
      </c>
      <c r="E41" s="19">
        <f>E47+E52+E57</f>
        <v>5080.02</v>
      </c>
      <c r="F41" s="19">
        <f t="shared" si="22"/>
        <v>3238.65</v>
      </c>
      <c r="G41" s="19">
        <f t="shared" si="22"/>
        <v>35</v>
      </c>
      <c r="H41" s="19">
        <f t="shared" si="22"/>
        <v>0</v>
      </c>
      <c r="I41" s="19">
        <f t="shared" si="22"/>
        <v>0</v>
      </c>
      <c r="J41" s="19">
        <f t="shared" si="22"/>
        <v>900</v>
      </c>
      <c r="K41" s="9"/>
    </row>
    <row r="42" spans="1:11" ht="15">
      <c r="A42" s="12">
        <f t="shared" si="3"/>
        <v>32</v>
      </c>
      <c r="B42" s="3" t="s">
        <v>6</v>
      </c>
      <c r="C42" s="19">
        <f>SUM(D42:J42)</f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9"/>
    </row>
    <row r="43" spans="1:11" ht="15">
      <c r="A43" s="12">
        <f t="shared" si="3"/>
        <v>33</v>
      </c>
      <c r="B43" s="51" t="s">
        <v>12</v>
      </c>
      <c r="C43" s="51"/>
      <c r="D43" s="51"/>
      <c r="E43" s="51"/>
      <c r="F43" s="51"/>
      <c r="G43" s="51"/>
      <c r="H43" s="51"/>
      <c r="I43" s="51"/>
      <c r="J43" s="51"/>
      <c r="K43" s="51"/>
    </row>
    <row r="44" spans="1:11" ht="89.25">
      <c r="A44" s="12">
        <f t="shared" si="3"/>
        <v>34</v>
      </c>
      <c r="B44" s="34" t="s">
        <v>33</v>
      </c>
      <c r="C44" s="22">
        <f aca="true" t="shared" si="23" ref="C44:C53">SUM(D44:J44)</f>
        <v>2094.2</v>
      </c>
      <c r="D44" s="19">
        <f>D45+D46+D47+D48</f>
        <v>0</v>
      </c>
      <c r="E44" s="19">
        <f>E45+E46+E47+E48</f>
        <v>1159.2</v>
      </c>
      <c r="F44" s="19">
        <f>F45+F46+F47+F48</f>
        <v>0</v>
      </c>
      <c r="G44" s="19">
        <f>G45+G46+G47+G48</f>
        <v>35</v>
      </c>
      <c r="H44" s="19">
        <v>0</v>
      </c>
      <c r="I44" s="19">
        <v>0</v>
      </c>
      <c r="J44" s="19">
        <v>900</v>
      </c>
      <c r="K44" s="58" t="s">
        <v>37</v>
      </c>
    </row>
    <row r="45" spans="1:11" ht="15">
      <c r="A45" s="12">
        <f t="shared" si="3"/>
        <v>35</v>
      </c>
      <c r="B45" s="3" t="s">
        <v>3</v>
      </c>
      <c r="C45" s="22">
        <f t="shared" si="23"/>
        <v>0</v>
      </c>
      <c r="D45" s="19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59"/>
    </row>
    <row r="46" spans="1:11" ht="15">
      <c r="A46" s="12">
        <f t="shared" si="3"/>
        <v>36</v>
      </c>
      <c r="B46" s="3" t="s">
        <v>4</v>
      </c>
      <c r="C46" s="22">
        <f t="shared" si="23"/>
        <v>0</v>
      </c>
      <c r="D46" s="19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59"/>
    </row>
    <row r="47" spans="1:11" ht="15">
      <c r="A47" s="12">
        <f t="shared" si="3"/>
        <v>37</v>
      </c>
      <c r="B47" s="3" t="s">
        <v>5</v>
      </c>
      <c r="C47" s="22">
        <f t="shared" si="23"/>
        <v>2094.2</v>
      </c>
      <c r="D47" s="19">
        <v>0</v>
      </c>
      <c r="E47" s="22">
        <v>1159.2</v>
      </c>
      <c r="F47" s="22">
        <v>0</v>
      </c>
      <c r="G47" s="22">
        <v>35</v>
      </c>
      <c r="H47" s="22">
        <v>0</v>
      </c>
      <c r="I47" s="22">
        <v>0</v>
      </c>
      <c r="J47" s="22">
        <v>900</v>
      </c>
      <c r="K47" s="59"/>
    </row>
    <row r="48" spans="1:11" ht="15">
      <c r="A48" s="12">
        <f t="shared" si="3"/>
        <v>38</v>
      </c>
      <c r="B48" s="3" t="s">
        <v>6</v>
      </c>
      <c r="C48" s="22">
        <f t="shared" si="23"/>
        <v>0</v>
      </c>
      <c r="D48" s="19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60"/>
    </row>
    <row r="49" spans="1:11" ht="179.25" customHeight="1">
      <c r="A49" s="12">
        <f t="shared" si="3"/>
        <v>39</v>
      </c>
      <c r="B49" s="43" t="s">
        <v>29</v>
      </c>
      <c r="C49" s="19">
        <f t="shared" si="23"/>
        <v>15240.21</v>
      </c>
      <c r="D49" s="19">
        <f aca="true" t="shared" si="24" ref="D49:J49">D50+D51+D52+D53</f>
        <v>8480.74</v>
      </c>
      <c r="E49" s="19">
        <f t="shared" si="24"/>
        <v>3520.82</v>
      </c>
      <c r="F49" s="19">
        <f t="shared" si="24"/>
        <v>3238.65</v>
      </c>
      <c r="G49" s="19">
        <v>0</v>
      </c>
      <c r="H49" s="19">
        <f t="shared" si="24"/>
        <v>0</v>
      </c>
      <c r="I49" s="19">
        <f t="shared" si="24"/>
        <v>0</v>
      </c>
      <c r="J49" s="19">
        <f t="shared" si="24"/>
        <v>0</v>
      </c>
      <c r="K49" s="58" t="s">
        <v>38</v>
      </c>
    </row>
    <row r="50" spans="1:11" ht="15">
      <c r="A50" s="12">
        <f t="shared" si="3"/>
        <v>40</v>
      </c>
      <c r="B50" s="3" t="s">
        <v>3</v>
      </c>
      <c r="C50" s="19">
        <f t="shared" si="23"/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59"/>
    </row>
    <row r="51" spans="1:11" ht="15">
      <c r="A51" s="12">
        <f t="shared" si="3"/>
        <v>41</v>
      </c>
      <c r="B51" s="3" t="s">
        <v>4</v>
      </c>
      <c r="C51" s="19">
        <f t="shared" si="23"/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59"/>
    </row>
    <row r="52" spans="1:11" ht="15">
      <c r="A52" s="12">
        <f t="shared" si="3"/>
        <v>42</v>
      </c>
      <c r="B52" s="3" t="s">
        <v>5</v>
      </c>
      <c r="C52" s="19">
        <f t="shared" si="23"/>
        <v>15240.21</v>
      </c>
      <c r="D52" s="19">
        <v>8480.74</v>
      </c>
      <c r="E52" s="19">
        <v>3520.82</v>
      </c>
      <c r="F52" s="19">
        <v>3238.65</v>
      </c>
      <c r="G52" s="19">
        <v>0</v>
      </c>
      <c r="H52" s="19">
        <v>0</v>
      </c>
      <c r="I52" s="19">
        <v>0</v>
      </c>
      <c r="J52" s="19">
        <v>0</v>
      </c>
      <c r="K52" s="59"/>
    </row>
    <row r="53" spans="1:11" ht="15">
      <c r="A53" s="12">
        <f t="shared" si="3"/>
        <v>43</v>
      </c>
      <c r="B53" s="3" t="s">
        <v>6</v>
      </c>
      <c r="C53" s="19">
        <f t="shared" si="23"/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60"/>
    </row>
    <row r="54" spans="1:11" ht="191.25">
      <c r="A54" s="12">
        <v>44</v>
      </c>
      <c r="B54" s="43" t="s">
        <v>98</v>
      </c>
      <c r="C54" s="19">
        <f>SUM(D54:J54)</f>
        <v>400</v>
      </c>
      <c r="D54" s="19">
        <f aca="true" t="shared" si="25" ref="D54:J54">D55+D56+D57+D58</f>
        <v>0</v>
      </c>
      <c r="E54" s="19">
        <f t="shared" si="25"/>
        <v>400</v>
      </c>
      <c r="F54" s="19">
        <f t="shared" si="25"/>
        <v>0</v>
      </c>
      <c r="G54" s="19">
        <f t="shared" si="25"/>
        <v>0</v>
      </c>
      <c r="H54" s="19">
        <f t="shared" si="25"/>
        <v>0</v>
      </c>
      <c r="I54" s="19">
        <f t="shared" si="25"/>
        <v>0</v>
      </c>
      <c r="J54" s="19">
        <f t="shared" si="25"/>
        <v>0</v>
      </c>
      <c r="K54" s="58" t="s">
        <v>38</v>
      </c>
    </row>
    <row r="55" spans="1:11" ht="15">
      <c r="A55" s="12">
        <v>45</v>
      </c>
      <c r="B55" s="3" t="s">
        <v>3</v>
      </c>
      <c r="C55" s="19">
        <f>SUM(D55:J55)</f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59"/>
    </row>
    <row r="56" spans="1:11" ht="15">
      <c r="A56" s="12">
        <v>46</v>
      </c>
      <c r="B56" s="3" t="s">
        <v>4</v>
      </c>
      <c r="C56" s="19">
        <f>SUM(D56:J56)</f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59"/>
    </row>
    <row r="57" spans="1:11" ht="15">
      <c r="A57" s="12">
        <v>47</v>
      </c>
      <c r="B57" s="3" t="s">
        <v>5</v>
      </c>
      <c r="C57" s="19">
        <f>SUM(D57:J57)</f>
        <v>400</v>
      </c>
      <c r="D57" s="19">
        <v>0</v>
      </c>
      <c r="E57" s="19">
        <v>400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59"/>
    </row>
    <row r="58" spans="1:11" ht="15">
      <c r="A58" s="12">
        <v>48</v>
      </c>
      <c r="B58" s="3" t="s">
        <v>6</v>
      </c>
      <c r="C58" s="19">
        <f>SUM(D58:J58)</f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60"/>
    </row>
    <row r="59" spans="1:11" ht="15">
      <c r="A59" s="12">
        <v>49</v>
      </c>
      <c r="B59" s="48" t="s">
        <v>20</v>
      </c>
      <c r="C59" s="49"/>
      <c r="D59" s="49"/>
      <c r="E59" s="49"/>
      <c r="F59" s="49"/>
      <c r="G59" s="49"/>
      <c r="H59" s="49"/>
      <c r="I59" s="49"/>
      <c r="J59" s="49"/>
      <c r="K59" s="50"/>
    </row>
    <row r="60" spans="1:11" ht="63.75">
      <c r="A60" s="12">
        <f t="shared" si="3"/>
        <v>50</v>
      </c>
      <c r="B60" s="35" t="s">
        <v>21</v>
      </c>
      <c r="C60" s="22">
        <f>SUM(D60+E60+F60+G60+H60+I60+J60)</f>
        <v>0</v>
      </c>
      <c r="D60" s="22">
        <f aca="true" t="shared" si="26" ref="D60:J60">D61+D62+D63+D64</f>
        <v>0</v>
      </c>
      <c r="E60" s="22">
        <f t="shared" si="26"/>
        <v>0</v>
      </c>
      <c r="F60" s="22">
        <f t="shared" si="26"/>
        <v>0</v>
      </c>
      <c r="G60" s="22">
        <f t="shared" si="26"/>
        <v>0</v>
      </c>
      <c r="H60" s="22">
        <f t="shared" si="26"/>
        <v>0</v>
      </c>
      <c r="I60" s="22">
        <f t="shared" si="26"/>
        <v>0</v>
      </c>
      <c r="J60" s="22">
        <f t="shared" si="26"/>
        <v>0</v>
      </c>
      <c r="K60" s="9"/>
    </row>
    <row r="61" spans="1:11" ht="15">
      <c r="A61" s="12">
        <f t="shared" si="3"/>
        <v>51</v>
      </c>
      <c r="B61" s="3" t="s">
        <v>3</v>
      </c>
      <c r="C61" s="22">
        <f>SUM(D61+E61+F61+G61+H61+I61+J61)</f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9"/>
    </row>
    <row r="62" spans="1:11" ht="15">
      <c r="A62" s="12">
        <f t="shared" si="3"/>
        <v>52</v>
      </c>
      <c r="B62" s="3" t="s">
        <v>4</v>
      </c>
      <c r="C62" s="22">
        <f>SUM(D62+E62+F62+G62+H62+I62+J62)</f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9"/>
    </row>
    <row r="63" spans="1:11" ht="15">
      <c r="A63" s="12">
        <f t="shared" si="3"/>
        <v>53</v>
      </c>
      <c r="B63" s="3" t="s">
        <v>5</v>
      </c>
      <c r="C63" s="22">
        <f>SUM(D63+E63+F63+G63+H63+I63+J63)</f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9"/>
    </row>
    <row r="64" spans="1:11" ht="15">
      <c r="A64" s="12">
        <f t="shared" si="3"/>
        <v>54</v>
      </c>
      <c r="B64" s="3" t="s">
        <v>6</v>
      </c>
      <c r="C64" s="22">
        <f>SUM(D64+E64+F64+G64+H64+I64+J64)</f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9"/>
    </row>
    <row r="65" spans="1:11" ht="15">
      <c r="A65" s="12">
        <f>1+A64</f>
        <v>55</v>
      </c>
      <c r="B65" s="51" t="s">
        <v>22</v>
      </c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57">
      <c r="A66" s="12">
        <f t="shared" si="3"/>
        <v>56</v>
      </c>
      <c r="B66" s="5" t="s">
        <v>13</v>
      </c>
      <c r="C66" s="19">
        <f aca="true" t="shared" si="27" ref="C66:C72">SUM(D66+E66+F66+G66+H66+I66+J66)</f>
        <v>53234.520000000004</v>
      </c>
      <c r="D66" s="19">
        <f aca="true" t="shared" si="28" ref="D66:J66">D67+D68+D69+D70</f>
        <v>10599.57</v>
      </c>
      <c r="E66" s="19">
        <f t="shared" si="28"/>
        <v>7385.530000000002</v>
      </c>
      <c r="F66" s="19">
        <f t="shared" si="28"/>
        <v>6138.570000000001</v>
      </c>
      <c r="G66" s="19">
        <f t="shared" si="28"/>
        <v>5997.55</v>
      </c>
      <c r="H66" s="19">
        <f t="shared" si="28"/>
        <v>5997.55</v>
      </c>
      <c r="I66" s="19">
        <f t="shared" si="28"/>
        <v>5997.55</v>
      </c>
      <c r="J66" s="19">
        <f t="shared" si="28"/>
        <v>11118.2</v>
      </c>
      <c r="K66" s="9"/>
    </row>
    <row r="67" spans="1:11" ht="15">
      <c r="A67" s="12">
        <f t="shared" si="3"/>
        <v>57</v>
      </c>
      <c r="B67" s="3" t="s">
        <v>3</v>
      </c>
      <c r="C67" s="19">
        <f t="shared" si="27"/>
        <v>1147.6</v>
      </c>
      <c r="D67" s="19">
        <f>D92+D97</f>
        <v>660</v>
      </c>
      <c r="E67" s="19">
        <f aca="true" t="shared" si="29" ref="D67:J69">SUM(E72+E77+E82+E87+E92+E97)</f>
        <v>337.6</v>
      </c>
      <c r="F67" s="19">
        <f t="shared" si="29"/>
        <v>150</v>
      </c>
      <c r="G67" s="19">
        <f t="shared" si="29"/>
        <v>0</v>
      </c>
      <c r="H67" s="19">
        <f t="shared" si="29"/>
        <v>0</v>
      </c>
      <c r="I67" s="19">
        <f t="shared" si="29"/>
        <v>0</v>
      </c>
      <c r="J67" s="19">
        <f t="shared" si="29"/>
        <v>0</v>
      </c>
      <c r="K67" s="9"/>
    </row>
    <row r="68" spans="1:11" ht="15">
      <c r="A68" s="12">
        <f t="shared" si="3"/>
        <v>58</v>
      </c>
      <c r="B68" s="3" t="s">
        <v>4</v>
      </c>
      <c r="C68" s="19">
        <f t="shared" si="27"/>
        <v>900</v>
      </c>
      <c r="D68" s="19">
        <f t="shared" si="29"/>
        <v>900</v>
      </c>
      <c r="E68" s="19">
        <f t="shared" si="29"/>
        <v>0</v>
      </c>
      <c r="F68" s="19">
        <f t="shared" si="29"/>
        <v>0</v>
      </c>
      <c r="G68" s="19">
        <f t="shared" si="29"/>
        <v>0</v>
      </c>
      <c r="H68" s="19">
        <f t="shared" si="29"/>
        <v>0</v>
      </c>
      <c r="I68" s="19">
        <f t="shared" si="29"/>
        <v>0</v>
      </c>
      <c r="J68" s="19">
        <f t="shared" si="29"/>
        <v>0</v>
      </c>
      <c r="K68" s="9"/>
    </row>
    <row r="69" spans="1:11" ht="15">
      <c r="A69" s="12">
        <f t="shared" si="3"/>
        <v>59</v>
      </c>
      <c r="B69" s="3" t="s">
        <v>5</v>
      </c>
      <c r="C69" s="19">
        <f t="shared" si="27"/>
        <v>51186.92</v>
      </c>
      <c r="D69" s="19">
        <f t="shared" si="29"/>
        <v>9039.57</v>
      </c>
      <c r="E69" s="19">
        <f t="shared" si="29"/>
        <v>7047.930000000001</v>
      </c>
      <c r="F69" s="19">
        <f t="shared" si="29"/>
        <v>5988.570000000001</v>
      </c>
      <c r="G69" s="19">
        <f t="shared" si="29"/>
        <v>5997.55</v>
      </c>
      <c r="H69" s="19">
        <f t="shared" si="29"/>
        <v>5997.55</v>
      </c>
      <c r="I69" s="19">
        <f t="shared" si="29"/>
        <v>5997.55</v>
      </c>
      <c r="J69" s="19">
        <f t="shared" si="29"/>
        <v>11118.2</v>
      </c>
      <c r="K69" s="9"/>
    </row>
    <row r="70" spans="1:11" ht="15">
      <c r="A70" s="12">
        <f t="shared" si="3"/>
        <v>60</v>
      </c>
      <c r="B70" s="3" t="s">
        <v>6</v>
      </c>
      <c r="C70" s="19">
        <f t="shared" si="27"/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9"/>
    </row>
    <row r="71" spans="1:11" ht="38.25">
      <c r="A71" s="12">
        <f t="shared" si="3"/>
        <v>61</v>
      </c>
      <c r="B71" s="24" t="s">
        <v>66</v>
      </c>
      <c r="C71" s="22">
        <f t="shared" si="27"/>
        <v>26193.560000000005</v>
      </c>
      <c r="D71" s="19">
        <f aca="true" t="shared" si="30" ref="D71:J71">SUM(D75+D74+D73+D72)</f>
        <v>2959.29</v>
      </c>
      <c r="E71" s="22">
        <f>E74</f>
        <v>3544.56</v>
      </c>
      <c r="F71" s="22">
        <f t="shared" si="30"/>
        <v>3912.05</v>
      </c>
      <c r="G71" s="22">
        <f t="shared" si="30"/>
        <v>3625.02</v>
      </c>
      <c r="H71" s="22">
        <f>H72+H73+H74+H75</f>
        <v>3625.02</v>
      </c>
      <c r="I71" s="22">
        <f t="shared" si="30"/>
        <v>3625.02</v>
      </c>
      <c r="J71" s="22">
        <f t="shared" si="30"/>
        <v>4902.6</v>
      </c>
      <c r="K71" s="55" t="s">
        <v>39</v>
      </c>
    </row>
    <row r="72" spans="1:11" ht="15">
      <c r="A72" s="12">
        <f t="shared" si="3"/>
        <v>62</v>
      </c>
      <c r="B72" s="3" t="s">
        <v>3</v>
      </c>
      <c r="C72" s="22">
        <f t="shared" si="27"/>
        <v>0</v>
      </c>
      <c r="D72" s="19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56"/>
    </row>
    <row r="73" spans="1:11" ht="15">
      <c r="A73" s="12">
        <f t="shared" si="3"/>
        <v>63</v>
      </c>
      <c r="B73" s="3" t="s">
        <v>4</v>
      </c>
      <c r="C73" s="22">
        <f>SUM(D73:J73)</f>
        <v>0</v>
      </c>
      <c r="D73" s="19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56"/>
    </row>
    <row r="74" spans="1:11" ht="15">
      <c r="A74" s="12">
        <f t="shared" si="3"/>
        <v>64</v>
      </c>
      <c r="B74" s="3" t="s">
        <v>5</v>
      </c>
      <c r="C74" s="22">
        <f>SUM(D74:J74)</f>
        <v>26193.560000000005</v>
      </c>
      <c r="D74" s="19">
        <v>2959.29</v>
      </c>
      <c r="E74" s="22">
        <v>3544.56</v>
      </c>
      <c r="F74" s="22">
        <v>3912.05</v>
      </c>
      <c r="G74" s="22">
        <v>3625.02</v>
      </c>
      <c r="H74" s="22">
        <v>3625.02</v>
      </c>
      <c r="I74" s="22">
        <v>3625.02</v>
      </c>
      <c r="J74" s="22">
        <v>4902.6</v>
      </c>
      <c r="K74" s="56"/>
    </row>
    <row r="75" spans="1:11" ht="15">
      <c r="A75" s="12">
        <f t="shared" si="3"/>
        <v>65</v>
      </c>
      <c r="B75" s="3" t="s">
        <v>6</v>
      </c>
      <c r="C75" s="22">
        <f>SUM(D75:J75)</f>
        <v>0</v>
      </c>
      <c r="D75" s="19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57"/>
    </row>
    <row r="76" spans="1:11" ht="114.75">
      <c r="A76" s="12">
        <f t="shared" si="3"/>
        <v>66</v>
      </c>
      <c r="B76" s="24" t="s">
        <v>67</v>
      </c>
      <c r="C76" s="22">
        <f>SUM(D76:J76)</f>
        <v>8528.180000000002</v>
      </c>
      <c r="D76" s="19">
        <f>SUM(D80+D79+D78+D77)</f>
        <v>1022.67</v>
      </c>
      <c r="E76" s="22">
        <f aca="true" t="shared" si="31" ref="E76:J76">SUM(E77+E78+E79+E80)</f>
        <v>1169.38</v>
      </c>
      <c r="F76" s="22">
        <f t="shared" si="31"/>
        <v>1174.72</v>
      </c>
      <c r="G76" s="22">
        <f t="shared" si="31"/>
        <v>1181.27</v>
      </c>
      <c r="H76" s="22">
        <f t="shared" si="31"/>
        <v>1181.27</v>
      </c>
      <c r="I76" s="22">
        <f t="shared" si="31"/>
        <v>1181.27</v>
      </c>
      <c r="J76" s="22">
        <f t="shared" si="31"/>
        <v>1617.6</v>
      </c>
      <c r="K76" s="52" t="s">
        <v>40</v>
      </c>
    </row>
    <row r="77" spans="1:11" ht="15">
      <c r="A77" s="12">
        <f aca="true" t="shared" si="32" ref="A77:A140">1+A76</f>
        <v>67</v>
      </c>
      <c r="B77" s="3" t="s">
        <v>3</v>
      </c>
      <c r="C77" s="22">
        <f>SUM(D77:J77)</f>
        <v>0</v>
      </c>
      <c r="D77" s="19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53"/>
    </row>
    <row r="78" spans="1:11" ht="15">
      <c r="A78" s="12">
        <f t="shared" si="32"/>
        <v>68</v>
      </c>
      <c r="B78" s="3" t="s">
        <v>4</v>
      </c>
      <c r="C78" s="22">
        <f>SUM(D78+E78+J78)</f>
        <v>0</v>
      </c>
      <c r="D78" s="19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53"/>
    </row>
    <row r="79" spans="1:11" ht="15">
      <c r="A79" s="12">
        <f t="shared" si="32"/>
        <v>69</v>
      </c>
      <c r="B79" s="3" t="s">
        <v>5</v>
      </c>
      <c r="C79" s="22">
        <f aca="true" t="shared" si="33" ref="C79:C84">SUM(D79:J79)</f>
        <v>8528.180000000002</v>
      </c>
      <c r="D79" s="19">
        <v>1022.67</v>
      </c>
      <c r="E79" s="22">
        <v>1169.38</v>
      </c>
      <c r="F79" s="22">
        <v>1174.72</v>
      </c>
      <c r="G79" s="22">
        <v>1181.27</v>
      </c>
      <c r="H79" s="22">
        <v>1181.27</v>
      </c>
      <c r="I79" s="22">
        <v>1181.27</v>
      </c>
      <c r="J79" s="22">
        <v>1617.6</v>
      </c>
      <c r="K79" s="53"/>
    </row>
    <row r="80" spans="1:11" ht="15">
      <c r="A80" s="12">
        <f t="shared" si="32"/>
        <v>70</v>
      </c>
      <c r="B80" s="3" t="s">
        <v>6</v>
      </c>
      <c r="C80" s="22">
        <f t="shared" si="33"/>
        <v>0</v>
      </c>
      <c r="D80" s="19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54"/>
    </row>
    <row r="81" spans="1:11" ht="63.75">
      <c r="A81" s="12">
        <f t="shared" si="32"/>
        <v>71</v>
      </c>
      <c r="B81" s="24" t="s">
        <v>68</v>
      </c>
      <c r="C81" s="19">
        <f t="shared" si="33"/>
        <v>13093.88</v>
      </c>
      <c r="D81" s="19">
        <f>SUM(D85+D84+D83+D82)</f>
        <v>5282.19</v>
      </c>
      <c r="E81" s="19">
        <f aca="true" t="shared" si="34" ref="E81:J81">SUM(E82+E83+E84+E85)</f>
        <v>1657.93</v>
      </c>
      <c r="F81" s="19">
        <f t="shared" si="34"/>
        <v>334.08</v>
      </c>
      <c r="G81" s="19">
        <f t="shared" si="34"/>
        <v>610.56</v>
      </c>
      <c r="H81" s="19">
        <f t="shared" si="34"/>
        <v>610.56</v>
      </c>
      <c r="I81" s="19">
        <f t="shared" si="34"/>
        <v>610.56</v>
      </c>
      <c r="J81" s="19">
        <f t="shared" si="34"/>
        <v>3988</v>
      </c>
      <c r="K81" s="52" t="s">
        <v>41</v>
      </c>
    </row>
    <row r="82" spans="1:11" ht="15">
      <c r="A82" s="12">
        <f t="shared" si="32"/>
        <v>72</v>
      </c>
      <c r="B82" s="3" t="s">
        <v>3</v>
      </c>
      <c r="C82" s="19">
        <f t="shared" si="33"/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53"/>
    </row>
    <row r="83" spans="1:11" ht="15">
      <c r="A83" s="12">
        <f t="shared" si="32"/>
        <v>73</v>
      </c>
      <c r="B83" s="3" t="s">
        <v>4</v>
      </c>
      <c r="C83" s="19">
        <f t="shared" si="33"/>
        <v>700</v>
      </c>
      <c r="D83" s="19">
        <v>700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53"/>
    </row>
    <row r="84" spans="1:11" ht="15">
      <c r="A84" s="12">
        <f t="shared" si="32"/>
        <v>74</v>
      </c>
      <c r="B84" s="3" t="s">
        <v>5</v>
      </c>
      <c r="C84" s="19">
        <f t="shared" si="33"/>
        <v>12393.88</v>
      </c>
      <c r="D84" s="19">
        <v>4582.19</v>
      </c>
      <c r="E84" s="19">
        <v>1657.93</v>
      </c>
      <c r="F84" s="19">
        <v>334.08</v>
      </c>
      <c r="G84" s="19">
        <v>610.56</v>
      </c>
      <c r="H84" s="19">
        <v>610.56</v>
      </c>
      <c r="I84" s="19">
        <v>610.56</v>
      </c>
      <c r="J84" s="19">
        <v>3988</v>
      </c>
      <c r="K84" s="53"/>
    </row>
    <row r="85" spans="1:11" ht="15">
      <c r="A85" s="12">
        <f t="shared" si="32"/>
        <v>75</v>
      </c>
      <c r="B85" s="3" t="s">
        <v>6</v>
      </c>
      <c r="C85" s="19">
        <f>SUM(D85+E85+J85)</f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54"/>
    </row>
    <row r="86" spans="1:11" ht="64.5" customHeight="1">
      <c r="A86" s="12">
        <f t="shared" si="32"/>
        <v>76</v>
      </c>
      <c r="B86" s="36" t="s">
        <v>69</v>
      </c>
      <c r="C86" s="22">
        <f>SUM(D86:J86)</f>
        <v>394.33</v>
      </c>
      <c r="D86" s="19">
        <f>SUM(D90+D89+D88+D87)</f>
        <v>47.5</v>
      </c>
      <c r="E86" s="22">
        <f aca="true" t="shared" si="35" ref="E86:J86">SUM(E89)</f>
        <v>59.01</v>
      </c>
      <c r="F86" s="22">
        <f t="shared" si="35"/>
        <v>38.37</v>
      </c>
      <c r="G86" s="22">
        <f t="shared" si="35"/>
        <v>47.15</v>
      </c>
      <c r="H86" s="22">
        <f t="shared" si="35"/>
        <v>47.15</v>
      </c>
      <c r="I86" s="22">
        <f t="shared" si="35"/>
        <v>47.15</v>
      </c>
      <c r="J86" s="22">
        <f t="shared" si="35"/>
        <v>108</v>
      </c>
      <c r="K86" s="52" t="s">
        <v>42</v>
      </c>
    </row>
    <row r="87" spans="1:11" ht="15">
      <c r="A87" s="12">
        <f t="shared" si="32"/>
        <v>77</v>
      </c>
      <c r="B87" s="3" t="s">
        <v>3</v>
      </c>
      <c r="C87" s="22">
        <f>SUM(D87:J87)</f>
        <v>0</v>
      </c>
      <c r="D87" s="19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53"/>
    </row>
    <row r="88" spans="1:11" ht="15">
      <c r="A88" s="12">
        <f t="shared" si="32"/>
        <v>78</v>
      </c>
      <c r="B88" s="3" t="s">
        <v>4</v>
      </c>
      <c r="C88" s="22">
        <f>SUM(D88:J88)</f>
        <v>0</v>
      </c>
      <c r="D88" s="19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53"/>
    </row>
    <row r="89" spans="1:11" ht="15">
      <c r="A89" s="12">
        <f t="shared" si="32"/>
        <v>79</v>
      </c>
      <c r="B89" s="3" t="s">
        <v>5</v>
      </c>
      <c r="C89" s="22">
        <f>SUM(D89:J89)</f>
        <v>394.33</v>
      </c>
      <c r="D89" s="19">
        <v>47.5</v>
      </c>
      <c r="E89" s="22">
        <v>59.01</v>
      </c>
      <c r="F89" s="22">
        <v>38.37</v>
      </c>
      <c r="G89" s="22">
        <v>47.15</v>
      </c>
      <c r="H89" s="22">
        <v>47.15</v>
      </c>
      <c r="I89" s="22">
        <v>47.15</v>
      </c>
      <c r="J89" s="22">
        <v>108</v>
      </c>
      <c r="K89" s="53"/>
    </row>
    <row r="90" spans="1:11" ht="15">
      <c r="A90" s="12">
        <f t="shared" si="32"/>
        <v>80</v>
      </c>
      <c r="B90" s="3" t="s">
        <v>6</v>
      </c>
      <c r="C90" s="22">
        <f>SUM(D90+E90+J90)</f>
        <v>0</v>
      </c>
      <c r="D90" s="19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54"/>
    </row>
    <row r="91" spans="1:11" ht="53.25" customHeight="1">
      <c r="A91" s="12">
        <f t="shared" si="32"/>
        <v>81</v>
      </c>
      <c r="B91" s="36" t="s">
        <v>70</v>
      </c>
      <c r="C91" s="22">
        <f>SUM(D91:J91)</f>
        <v>4382.75</v>
      </c>
      <c r="D91" s="19">
        <f>SUM(D95+D94+D93+D92)</f>
        <v>1155.55</v>
      </c>
      <c r="E91" s="22">
        <f aca="true" t="shared" si="36" ref="E91:J91">SUM(E92+E93+E94+E95)</f>
        <v>695.2</v>
      </c>
      <c r="F91" s="22">
        <f t="shared" si="36"/>
        <v>629.35</v>
      </c>
      <c r="G91" s="22">
        <f t="shared" si="36"/>
        <v>483.55</v>
      </c>
      <c r="H91" s="22">
        <f t="shared" si="36"/>
        <v>483.55</v>
      </c>
      <c r="I91" s="22">
        <f t="shared" si="36"/>
        <v>483.55</v>
      </c>
      <c r="J91" s="22">
        <f t="shared" si="36"/>
        <v>452</v>
      </c>
      <c r="K91" s="52" t="s">
        <v>41</v>
      </c>
    </row>
    <row r="92" spans="1:11" ht="15">
      <c r="A92" s="12">
        <f t="shared" si="32"/>
        <v>82</v>
      </c>
      <c r="B92" s="3" t="s">
        <v>3</v>
      </c>
      <c r="C92" s="22">
        <f>SUM(D92:J92)</f>
        <v>1000</v>
      </c>
      <c r="D92" s="19">
        <v>600</v>
      </c>
      <c r="E92" s="22">
        <v>250</v>
      </c>
      <c r="F92" s="22">
        <v>150</v>
      </c>
      <c r="G92" s="22">
        <v>0</v>
      </c>
      <c r="H92" s="22">
        <v>0</v>
      </c>
      <c r="I92" s="22">
        <v>0</v>
      </c>
      <c r="J92" s="22">
        <v>0</v>
      </c>
      <c r="K92" s="53"/>
    </row>
    <row r="93" spans="1:11" ht="15">
      <c r="A93" s="12">
        <f t="shared" si="32"/>
        <v>83</v>
      </c>
      <c r="B93" s="3" t="s">
        <v>4</v>
      </c>
      <c r="C93" s="22">
        <f>SUM(D93:J93)</f>
        <v>200</v>
      </c>
      <c r="D93" s="19">
        <v>200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53"/>
    </row>
    <row r="94" spans="1:11" ht="15">
      <c r="A94" s="12">
        <f t="shared" si="32"/>
        <v>84</v>
      </c>
      <c r="B94" s="3" t="s">
        <v>5</v>
      </c>
      <c r="C94" s="22">
        <f>SUM(D93:J94)</f>
        <v>3382.75</v>
      </c>
      <c r="D94" s="19">
        <v>355.55</v>
      </c>
      <c r="E94" s="22">
        <v>445.2</v>
      </c>
      <c r="F94" s="22">
        <v>479.35</v>
      </c>
      <c r="G94" s="22">
        <v>483.55</v>
      </c>
      <c r="H94" s="22">
        <v>483.55</v>
      </c>
      <c r="I94" s="22">
        <v>483.55</v>
      </c>
      <c r="J94" s="22">
        <v>452</v>
      </c>
      <c r="K94" s="53"/>
    </row>
    <row r="95" spans="1:11" ht="15">
      <c r="A95" s="12">
        <f t="shared" si="32"/>
        <v>85</v>
      </c>
      <c r="B95" s="3" t="s">
        <v>6</v>
      </c>
      <c r="C95" s="22">
        <f>SUM(D95+E95+J95)</f>
        <v>0</v>
      </c>
      <c r="D95" s="19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54"/>
    </row>
    <row r="96" spans="1:11" ht="229.5">
      <c r="A96" s="12">
        <f t="shared" si="32"/>
        <v>86</v>
      </c>
      <c r="B96" s="36" t="s">
        <v>71</v>
      </c>
      <c r="C96" s="22">
        <f>SUM(D96:J96)</f>
        <v>641.8199999999999</v>
      </c>
      <c r="D96" s="19">
        <f aca="true" t="shared" si="37" ref="D96:J96">SUM(D97+D98+D99+D100)</f>
        <v>132.37</v>
      </c>
      <c r="E96" s="22">
        <f t="shared" si="37"/>
        <v>259.45</v>
      </c>
      <c r="F96" s="22">
        <f t="shared" si="37"/>
        <v>50</v>
      </c>
      <c r="G96" s="22">
        <f t="shared" si="37"/>
        <v>50</v>
      </c>
      <c r="H96" s="22">
        <f t="shared" si="37"/>
        <v>50</v>
      </c>
      <c r="I96" s="22">
        <f t="shared" si="37"/>
        <v>50</v>
      </c>
      <c r="J96" s="22">
        <f t="shared" si="37"/>
        <v>50</v>
      </c>
      <c r="K96" s="52" t="s">
        <v>43</v>
      </c>
    </row>
    <row r="97" spans="1:11" ht="15">
      <c r="A97" s="12">
        <f t="shared" si="32"/>
        <v>87</v>
      </c>
      <c r="B97" s="3" t="s">
        <v>3</v>
      </c>
      <c r="C97" s="22">
        <f>SUM(D97:J97)</f>
        <v>147.6</v>
      </c>
      <c r="D97" s="19">
        <v>60</v>
      </c>
      <c r="E97" s="22">
        <v>87.6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53"/>
    </row>
    <row r="98" spans="1:11" ht="15">
      <c r="A98" s="12">
        <f t="shared" si="32"/>
        <v>88</v>
      </c>
      <c r="B98" s="3" t="s">
        <v>4</v>
      </c>
      <c r="C98" s="22">
        <f>SUM(D98:J98)</f>
        <v>0</v>
      </c>
      <c r="D98" s="19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53"/>
    </row>
    <row r="99" spans="1:11" ht="15">
      <c r="A99" s="12">
        <f t="shared" si="32"/>
        <v>89</v>
      </c>
      <c r="B99" s="3" t="s">
        <v>5</v>
      </c>
      <c r="C99" s="22">
        <f>SUM(D99:J99)</f>
        <v>494.22</v>
      </c>
      <c r="D99" s="19">
        <v>72.37</v>
      </c>
      <c r="E99" s="22">
        <v>171.85</v>
      </c>
      <c r="F99" s="22">
        <v>50</v>
      </c>
      <c r="G99" s="22">
        <v>50</v>
      </c>
      <c r="H99" s="22">
        <v>50</v>
      </c>
      <c r="I99" s="22">
        <v>50</v>
      </c>
      <c r="J99" s="22">
        <v>50</v>
      </c>
      <c r="K99" s="53"/>
    </row>
    <row r="100" spans="1:11" ht="15">
      <c r="A100" s="12">
        <f t="shared" si="32"/>
        <v>90</v>
      </c>
      <c r="B100" s="3" t="s">
        <v>6</v>
      </c>
      <c r="C100" s="22">
        <f>SUM(D100+E100+J100)</f>
        <v>0</v>
      </c>
      <c r="D100" s="19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54"/>
    </row>
    <row r="101" spans="1:11" ht="28.5" customHeight="1">
      <c r="A101" s="12">
        <f t="shared" si="32"/>
        <v>91</v>
      </c>
      <c r="B101" s="45" t="s">
        <v>19</v>
      </c>
      <c r="C101" s="46"/>
      <c r="D101" s="46"/>
      <c r="E101" s="46"/>
      <c r="F101" s="46"/>
      <c r="G101" s="46"/>
      <c r="H101" s="46"/>
      <c r="I101" s="46"/>
      <c r="J101" s="46"/>
      <c r="K101" s="47"/>
    </row>
    <row r="102" spans="1:11" ht="38.25">
      <c r="A102" s="12">
        <f t="shared" si="32"/>
        <v>92</v>
      </c>
      <c r="B102" s="35" t="s">
        <v>9</v>
      </c>
      <c r="C102" s="19">
        <f>SUM(D102:J102)</f>
        <v>283606.08</v>
      </c>
      <c r="D102" s="19">
        <f aca="true" t="shared" si="38" ref="D102:J102">D103+D104+D105+D106</f>
        <v>38290.920000000006</v>
      </c>
      <c r="E102" s="19">
        <f t="shared" si="38"/>
        <v>41649.55</v>
      </c>
      <c r="F102" s="19">
        <f t="shared" si="38"/>
        <v>36276.73</v>
      </c>
      <c r="G102" s="19">
        <f t="shared" si="38"/>
        <v>43301.96</v>
      </c>
      <c r="H102" s="19">
        <f t="shared" si="38"/>
        <v>38765.86</v>
      </c>
      <c r="I102" s="19">
        <f t="shared" si="38"/>
        <v>38765.86</v>
      </c>
      <c r="J102" s="19">
        <f t="shared" si="38"/>
        <v>46555.2</v>
      </c>
      <c r="K102" s="9"/>
    </row>
    <row r="103" spans="1:11" ht="15">
      <c r="A103" s="12">
        <f t="shared" si="32"/>
        <v>93</v>
      </c>
      <c r="B103" s="3" t="s">
        <v>3</v>
      </c>
      <c r="C103" s="19">
        <f>SUM(D103:J103)</f>
        <v>100</v>
      </c>
      <c r="D103" s="19">
        <v>100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9"/>
    </row>
    <row r="104" spans="1:11" ht="15">
      <c r="A104" s="12">
        <f t="shared" si="32"/>
        <v>94</v>
      </c>
      <c r="B104" s="3" t="s">
        <v>4</v>
      </c>
      <c r="C104" s="19">
        <f>SUM(D104:J104)</f>
        <v>0</v>
      </c>
      <c r="D104" s="19">
        <f aca="true" t="shared" si="39" ref="D104:J105">SUM(D110+D122+D128)</f>
        <v>0</v>
      </c>
      <c r="E104" s="19">
        <f t="shared" si="39"/>
        <v>0</v>
      </c>
      <c r="F104" s="19">
        <f t="shared" si="39"/>
        <v>0</v>
      </c>
      <c r="G104" s="19">
        <f t="shared" si="39"/>
        <v>0</v>
      </c>
      <c r="H104" s="19">
        <f t="shared" si="39"/>
        <v>0</v>
      </c>
      <c r="I104" s="19">
        <f t="shared" si="39"/>
        <v>0</v>
      </c>
      <c r="J104" s="19">
        <f t="shared" si="39"/>
        <v>0</v>
      </c>
      <c r="K104" s="9"/>
    </row>
    <row r="105" spans="1:11" ht="15">
      <c r="A105" s="12">
        <f t="shared" si="32"/>
        <v>95</v>
      </c>
      <c r="B105" s="3" t="s">
        <v>5</v>
      </c>
      <c r="C105" s="19">
        <f>SUM(D105:J105)</f>
        <v>283506.08</v>
      </c>
      <c r="D105" s="19">
        <f t="shared" si="39"/>
        <v>38190.920000000006</v>
      </c>
      <c r="E105" s="19">
        <f t="shared" si="39"/>
        <v>41649.55</v>
      </c>
      <c r="F105" s="19">
        <f t="shared" si="39"/>
        <v>36276.73</v>
      </c>
      <c r="G105" s="19">
        <f t="shared" si="39"/>
        <v>43301.96</v>
      </c>
      <c r="H105" s="19">
        <f t="shared" si="39"/>
        <v>38765.86</v>
      </c>
      <c r="I105" s="19">
        <f t="shared" si="39"/>
        <v>38765.86</v>
      </c>
      <c r="J105" s="19">
        <f t="shared" si="39"/>
        <v>46555.2</v>
      </c>
      <c r="K105" s="9"/>
    </row>
    <row r="106" spans="1:11" ht="15">
      <c r="A106" s="12">
        <f t="shared" si="32"/>
        <v>96</v>
      </c>
      <c r="B106" s="3" t="s">
        <v>6</v>
      </c>
      <c r="C106" s="19">
        <f>SUM(D106+E106+J106)</f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9"/>
    </row>
    <row r="107" spans="1:11" ht="15">
      <c r="A107" s="12">
        <f t="shared" si="32"/>
        <v>97</v>
      </c>
      <c r="B107" s="51" t="s">
        <v>10</v>
      </c>
      <c r="C107" s="51"/>
      <c r="D107" s="51"/>
      <c r="E107" s="51"/>
      <c r="F107" s="51"/>
      <c r="G107" s="51"/>
      <c r="H107" s="51"/>
      <c r="I107" s="51"/>
      <c r="J107" s="51"/>
      <c r="K107" s="51"/>
    </row>
    <row r="108" spans="1:11" ht="38.25">
      <c r="A108" s="12">
        <f t="shared" si="32"/>
        <v>98</v>
      </c>
      <c r="B108" s="35" t="s">
        <v>11</v>
      </c>
      <c r="C108" s="22">
        <f>SUM(D108:J108)</f>
        <v>12481.48</v>
      </c>
      <c r="D108" s="31">
        <f aca="true" t="shared" si="40" ref="D108:J108">D109+D110+D111+D112</f>
        <v>3360.55</v>
      </c>
      <c r="E108" s="22">
        <f t="shared" si="40"/>
        <v>2562.84</v>
      </c>
      <c r="F108" s="22">
        <f t="shared" si="40"/>
        <v>913.64</v>
      </c>
      <c r="G108" s="22">
        <f t="shared" si="40"/>
        <v>4944.45</v>
      </c>
      <c r="H108" s="22">
        <f t="shared" si="40"/>
        <v>0</v>
      </c>
      <c r="I108" s="22">
        <f t="shared" si="40"/>
        <v>0</v>
      </c>
      <c r="J108" s="22">
        <f t="shared" si="40"/>
        <v>700</v>
      </c>
      <c r="K108" s="9"/>
    </row>
    <row r="109" spans="1:11" ht="15">
      <c r="A109" s="12">
        <f t="shared" si="32"/>
        <v>99</v>
      </c>
      <c r="B109" s="3" t="s">
        <v>3</v>
      </c>
      <c r="C109" s="22">
        <f>SUM(D109:J109)</f>
        <v>100</v>
      </c>
      <c r="D109" s="31">
        <f>D115</f>
        <v>100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9"/>
    </row>
    <row r="110" spans="1:11" ht="15">
      <c r="A110" s="12">
        <f t="shared" si="32"/>
        <v>100</v>
      </c>
      <c r="B110" s="3" t="s">
        <v>4</v>
      </c>
      <c r="C110" s="22">
        <f>SUM(D110:J110)</f>
        <v>0</v>
      </c>
      <c r="D110" s="31">
        <f>D116</f>
        <v>0</v>
      </c>
      <c r="E110" s="22">
        <f aca="true" t="shared" si="41" ref="E110:J110">E116</f>
        <v>0</v>
      </c>
      <c r="F110" s="22">
        <f t="shared" si="41"/>
        <v>0</v>
      </c>
      <c r="G110" s="22">
        <f t="shared" si="41"/>
        <v>0</v>
      </c>
      <c r="H110" s="22">
        <f t="shared" si="41"/>
        <v>0</v>
      </c>
      <c r="I110" s="22">
        <f t="shared" si="41"/>
        <v>0</v>
      </c>
      <c r="J110" s="22">
        <f t="shared" si="41"/>
        <v>0</v>
      </c>
      <c r="K110" s="9"/>
    </row>
    <row r="111" spans="1:11" ht="15">
      <c r="A111" s="12">
        <f t="shared" si="32"/>
        <v>101</v>
      </c>
      <c r="B111" s="3" t="s">
        <v>5</v>
      </c>
      <c r="C111" s="22">
        <f>SUM(D111:J111)</f>
        <v>12381.48</v>
      </c>
      <c r="D111" s="31">
        <f>D117</f>
        <v>3260.55</v>
      </c>
      <c r="E111" s="22">
        <f>E117</f>
        <v>2562.84</v>
      </c>
      <c r="F111" s="22">
        <f>F117</f>
        <v>913.64</v>
      </c>
      <c r="G111" s="22">
        <f>G117</f>
        <v>4944.45</v>
      </c>
      <c r="H111" s="22">
        <f>H117</f>
        <v>0</v>
      </c>
      <c r="I111" s="22">
        <f>I117</f>
        <v>0</v>
      </c>
      <c r="J111" s="22">
        <v>700</v>
      </c>
      <c r="K111" s="9"/>
    </row>
    <row r="112" spans="1:11" ht="15">
      <c r="A112" s="12">
        <f t="shared" si="32"/>
        <v>102</v>
      </c>
      <c r="B112" s="3" t="s">
        <v>6</v>
      </c>
      <c r="C112" s="22">
        <f>SUM(D112:J112)</f>
        <v>0</v>
      </c>
      <c r="D112" s="31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9"/>
    </row>
    <row r="113" spans="1:11" ht="15">
      <c r="A113" s="12">
        <f t="shared" si="32"/>
        <v>103</v>
      </c>
      <c r="B113" s="51" t="s">
        <v>12</v>
      </c>
      <c r="C113" s="51"/>
      <c r="D113" s="51"/>
      <c r="E113" s="51"/>
      <c r="F113" s="51"/>
      <c r="G113" s="51"/>
      <c r="H113" s="51"/>
      <c r="I113" s="51"/>
      <c r="J113" s="51"/>
      <c r="K113" s="51"/>
    </row>
    <row r="114" spans="1:11" ht="89.25">
      <c r="A114" s="12">
        <f t="shared" si="32"/>
        <v>104</v>
      </c>
      <c r="B114" s="34" t="s">
        <v>72</v>
      </c>
      <c r="C114" s="19">
        <f>SUM(D114:J114)</f>
        <v>12481.48</v>
      </c>
      <c r="D114" s="19">
        <f>D115+D116+D117+D118</f>
        <v>3360.55</v>
      </c>
      <c r="E114" s="19">
        <f>E115+E116+E117+E118</f>
        <v>2562.84</v>
      </c>
      <c r="F114" s="19">
        <f>F115+F116+F117+F118</f>
        <v>913.64</v>
      </c>
      <c r="G114" s="19">
        <f>G115+G116+G117+G118</f>
        <v>4944.45</v>
      </c>
      <c r="H114" s="19">
        <v>0</v>
      </c>
      <c r="I114" s="19">
        <v>0</v>
      </c>
      <c r="J114" s="19">
        <v>700</v>
      </c>
      <c r="K114" s="58" t="s">
        <v>44</v>
      </c>
    </row>
    <row r="115" spans="1:11" ht="15">
      <c r="A115" s="12">
        <f t="shared" si="32"/>
        <v>105</v>
      </c>
      <c r="B115" s="3" t="s">
        <v>3</v>
      </c>
      <c r="C115" s="19">
        <f>SUM(D115:J115)</f>
        <v>100</v>
      </c>
      <c r="D115" s="19">
        <v>100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59"/>
    </row>
    <row r="116" spans="1:11" ht="15">
      <c r="A116" s="12">
        <f t="shared" si="32"/>
        <v>106</v>
      </c>
      <c r="B116" s="3" t="s">
        <v>4</v>
      </c>
      <c r="C116" s="19">
        <f>SUM(D116:J116)</f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59"/>
    </row>
    <row r="117" spans="1:11" ht="15">
      <c r="A117" s="12">
        <f t="shared" si="32"/>
        <v>107</v>
      </c>
      <c r="B117" s="3" t="s">
        <v>5</v>
      </c>
      <c r="C117" s="19">
        <f>SUM(D117:J117)</f>
        <v>12381.48</v>
      </c>
      <c r="D117" s="19">
        <v>3260.55</v>
      </c>
      <c r="E117" s="19">
        <v>2562.84</v>
      </c>
      <c r="F117" s="19">
        <v>913.64</v>
      </c>
      <c r="G117" s="19">
        <v>4944.45</v>
      </c>
      <c r="H117" s="19">
        <v>0</v>
      </c>
      <c r="I117" s="19">
        <v>0</v>
      </c>
      <c r="J117" s="19">
        <v>700</v>
      </c>
      <c r="K117" s="59"/>
    </row>
    <row r="118" spans="1:11" ht="15">
      <c r="A118" s="12">
        <f t="shared" si="32"/>
        <v>108</v>
      </c>
      <c r="B118" s="3" t="s">
        <v>6</v>
      </c>
      <c r="C118" s="19">
        <f>SUM(D118:J118)</f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60"/>
    </row>
    <row r="119" spans="1:11" ht="15">
      <c r="A119" s="12">
        <f t="shared" si="32"/>
        <v>109</v>
      </c>
      <c r="B119" s="48" t="s">
        <v>20</v>
      </c>
      <c r="C119" s="49"/>
      <c r="D119" s="49"/>
      <c r="E119" s="49"/>
      <c r="F119" s="49"/>
      <c r="G119" s="49"/>
      <c r="H119" s="49"/>
      <c r="I119" s="49"/>
      <c r="J119" s="49"/>
      <c r="K119" s="50"/>
    </row>
    <row r="120" spans="1:11" ht="63.75">
      <c r="A120" s="12">
        <f t="shared" si="32"/>
        <v>110</v>
      </c>
      <c r="B120" s="35" t="s">
        <v>21</v>
      </c>
      <c r="C120" s="22">
        <f>SUM(D120:J120)</f>
        <v>0</v>
      </c>
      <c r="D120" s="22">
        <f aca="true" t="shared" si="42" ref="D120:J120">D121+D122+D123+D124</f>
        <v>0</v>
      </c>
      <c r="E120" s="22">
        <f t="shared" si="42"/>
        <v>0</v>
      </c>
      <c r="F120" s="22">
        <f t="shared" si="42"/>
        <v>0</v>
      </c>
      <c r="G120" s="22">
        <f t="shared" si="42"/>
        <v>0</v>
      </c>
      <c r="H120" s="22">
        <f t="shared" si="42"/>
        <v>0</v>
      </c>
      <c r="I120" s="22">
        <f t="shared" si="42"/>
        <v>0</v>
      </c>
      <c r="J120" s="22">
        <f t="shared" si="42"/>
        <v>0</v>
      </c>
      <c r="K120" s="9"/>
    </row>
    <row r="121" spans="1:11" ht="15">
      <c r="A121" s="12">
        <f t="shared" si="32"/>
        <v>111</v>
      </c>
      <c r="B121" s="3" t="s">
        <v>3</v>
      </c>
      <c r="C121" s="22">
        <f>SUM(D121:J121)</f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9"/>
    </row>
    <row r="122" spans="1:11" ht="15">
      <c r="A122" s="12">
        <f t="shared" si="32"/>
        <v>112</v>
      </c>
      <c r="B122" s="3" t="s">
        <v>4</v>
      </c>
      <c r="C122" s="22">
        <f>SUM(D122:J122)</f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9"/>
    </row>
    <row r="123" spans="1:11" ht="15">
      <c r="A123" s="12">
        <f t="shared" si="32"/>
        <v>113</v>
      </c>
      <c r="B123" s="3" t="s">
        <v>5</v>
      </c>
      <c r="C123" s="22">
        <f>SUM(D123:J123)</f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9"/>
    </row>
    <row r="124" spans="1:11" ht="15">
      <c r="A124" s="12">
        <f t="shared" si="32"/>
        <v>114</v>
      </c>
      <c r="B124" s="3" t="s">
        <v>6</v>
      </c>
      <c r="C124" s="22">
        <f>SUM(D124:J124)</f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9"/>
    </row>
    <row r="125" spans="1:11" ht="15">
      <c r="A125" s="12">
        <f t="shared" si="32"/>
        <v>115</v>
      </c>
      <c r="B125" s="51" t="s">
        <v>22</v>
      </c>
      <c r="C125" s="51"/>
      <c r="D125" s="51"/>
      <c r="E125" s="51"/>
      <c r="F125" s="51"/>
      <c r="G125" s="51"/>
      <c r="H125" s="51"/>
      <c r="I125" s="51"/>
      <c r="J125" s="51"/>
      <c r="K125" s="51"/>
    </row>
    <row r="126" spans="1:11" ht="38.25">
      <c r="A126" s="12">
        <f t="shared" si="32"/>
        <v>116</v>
      </c>
      <c r="B126" s="35" t="s">
        <v>13</v>
      </c>
      <c r="C126" s="22">
        <f>SUM(D126:J126)</f>
        <v>271124.60000000003</v>
      </c>
      <c r="D126" s="22">
        <f aca="true" t="shared" si="43" ref="D126:J126">D127+D128+D129+D130</f>
        <v>34930.37</v>
      </c>
      <c r="E126" s="22">
        <f t="shared" si="43"/>
        <v>39086.71</v>
      </c>
      <c r="F126" s="22">
        <f t="shared" si="43"/>
        <v>35363.090000000004</v>
      </c>
      <c r="G126" s="22">
        <f t="shared" si="43"/>
        <v>38357.51</v>
      </c>
      <c r="H126" s="22">
        <f t="shared" si="43"/>
        <v>38765.86</v>
      </c>
      <c r="I126" s="22">
        <f t="shared" si="43"/>
        <v>38765.86</v>
      </c>
      <c r="J126" s="22">
        <f t="shared" si="43"/>
        <v>45855.2</v>
      </c>
      <c r="K126" s="9"/>
    </row>
    <row r="127" spans="1:11" ht="15">
      <c r="A127" s="12">
        <f t="shared" si="32"/>
        <v>117</v>
      </c>
      <c r="B127" s="3" t="s">
        <v>3</v>
      </c>
      <c r="C127" s="22">
        <f>SUM(D127:J127)</f>
        <v>0</v>
      </c>
      <c r="D127" s="22">
        <f aca="true" t="shared" si="44" ref="D127:J130">D132+D137</f>
        <v>0</v>
      </c>
      <c r="E127" s="22">
        <f t="shared" si="44"/>
        <v>0</v>
      </c>
      <c r="F127" s="22">
        <f t="shared" si="44"/>
        <v>0</v>
      </c>
      <c r="G127" s="22">
        <f t="shared" si="44"/>
        <v>0</v>
      </c>
      <c r="H127" s="22">
        <f t="shared" si="44"/>
        <v>0</v>
      </c>
      <c r="I127" s="22">
        <f t="shared" si="44"/>
        <v>0</v>
      </c>
      <c r="J127" s="22">
        <f t="shared" si="44"/>
        <v>0</v>
      </c>
      <c r="K127" s="9"/>
    </row>
    <row r="128" spans="1:11" ht="15">
      <c r="A128" s="12">
        <f t="shared" si="32"/>
        <v>118</v>
      </c>
      <c r="B128" s="3" t="s">
        <v>4</v>
      </c>
      <c r="C128" s="22">
        <f>SUM(D128:J128)</f>
        <v>0</v>
      </c>
      <c r="D128" s="22">
        <f t="shared" si="44"/>
        <v>0</v>
      </c>
      <c r="E128" s="22">
        <f t="shared" si="44"/>
        <v>0</v>
      </c>
      <c r="F128" s="22">
        <f t="shared" si="44"/>
        <v>0</v>
      </c>
      <c r="G128" s="22">
        <f t="shared" si="44"/>
        <v>0</v>
      </c>
      <c r="H128" s="22">
        <f t="shared" si="44"/>
        <v>0</v>
      </c>
      <c r="I128" s="22">
        <f t="shared" si="44"/>
        <v>0</v>
      </c>
      <c r="J128" s="22">
        <f t="shared" si="44"/>
        <v>0</v>
      </c>
      <c r="K128" s="9"/>
    </row>
    <row r="129" spans="1:11" ht="15">
      <c r="A129" s="12">
        <f t="shared" si="32"/>
        <v>119</v>
      </c>
      <c r="B129" s="3" t="s">
        <v>5</v>
      </c>
      <c r="C129" s="22">
        <f>SUM(D129:J129)</f>
        <v>271124.60000000003</v>
      </c>
      <c r="D129" s="22">
        <f t="shared" si="44"/>
        <v>34930.37</v>
      </c>
      <c r="E129" s="22">
        <f>E134+E139</f>
        <v>39086.71</v>
      </c>
      <c r="F129" s="22">
        <f t="shared" si="44"/>
        <v>35363.090000000004</v>
      </c>
      <c r="G129" s="22">
        <f t="shared" si="44"/>
        <v>38357.51</v>
      </c>
      <c r="H129" s="22">
        <f t="shared" si="44"/>
        <v>38765.86</v>
      </c>
      <c r="I129" s="22">
        <f t="shared" si="44"/>
        <v>38765.86</v>
      </c>
      <c r="J129" s="22">
        <f t="shared" si="44"/>
        <v>45855.2</v>
      </c>
      <c r="K129" s="9"/>
    </row>
    <row r="130" spans="1:11" ht="15">
      <c r="A130" s="12">
        <f t="shared" si="32"/>
        <v>120</v>
      </c>
      <c r="B130" s="3" t="s">
        <v>6</v>
      </c>
      <c r="C130" s="22">
        <f>D130+E130+J130</f>
        <v>0</v>
      </c>
      <c r="D130" s="22">
        <f t="shared" si="44"/>
        <v>0</v>
      </c>
      <c r="E130" s="22">
        <f t="shared" si="44"/>
        <v>0</v>
      </c>
      <c r="F130" s="22">
        <f t="shared" si="44"/>
        <v>0</v>
      </c>
      <c r="G130" s="22">
        <f t="shared" si="44"/>
        <v>0</v>
      </c>
      <c r="H130" s="22">
        <f t="shared" si="44"/>
        <v>0</v>
      </c>
      <c r="I130" s="22">
        <f t="shared" si="44"/>
        <v>0</v>
      </c>
      <c r="J130" s="22">
        <f t="shared" si="44"/>
        <v>0</v>
      </c>
      <c r="K130" s="9"/>
    </row>
    <row r="131" spans="1:11" ht="65.25" customHeight="1">
      <c r="A131" s="12">
        <f t="shared" si="32"/>
        <v>121</v>
      </c>
      <c r="B131" s="36" t="s">
        <v>73</v>
      </c>
      <c r="C131" s="22">
        <f>SUM(D131:J131)</f>
        <v>262795.96</v>
      </c>
      <c r="D131" s="22">
        <f>D134</f>
        <v>32333.97</v>
      </c>
      <c r="E131" s="22">
        <f>E134</f>
        <v>36707.43</v>
      </c>
      <c r="F131" s="22">
        <f>F134</f>
        <v>34435.19</v>
      </c>
      <c r="G131" s="22">
        <f>G134</f>
        <v>37425.39</v>
      </c>
      <c r="H131" s="22">
        <f>H132+H133+H134+H135</f>
        <v>38019.39</v>
      </c>
      <c r="I131" s="22">
        <f>I132+I133+I134+I135</f>
        <v>38019.39</v>
      </c>
      <c r="J131" s="22">
        <f>J132+J133+J134+J135</f>
        <v>45855.2</v>
      </c>
      <c r="K131" s="52" t="s">
        <v>45</v>
      </c>
    </row>
    <row r="132" spans="1:11" ht="15">
      <c r="A132" s="12">
        <f t="shared" si="32"/>
        <v>122</v>
      </c>
      <c r="B132" s="3" t="s">
        <v>3</v>
      </c>
      <c r="C132" s="22">
        <f>SUM(D132:J132)</f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53"/>
    </row>
    <row r="133" spans="1:11" ht="15">
      <c r="A133" s="12">
        <f t="shared" si="32"/>
        <v>123</v>
      </c>
      <c r="B133" s="3" t="s">
        <v>4</v>
      </c>
      <c r="C133" s="22">
        <f>SUM(D133:J133)</f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53"/>
    </row>
    <row r="134" spans="1:11" ht="15">
      <c r="A134" s="12">
        <f t="shared" si="32"/>
        <v>124</v>
      </c>
      <c r="B134" s="3" t="s">
        <v>5</v>
      </c>
      <c r="C134" s="22">
        <f>SUM(D134:J134)</f>
        <v>262795.96</v>
      </c>
      <c r="D134" s="22">
        <v>32333.97</v>
      </c>
      <c r="E134" s="22">
        <v>36707.43</v>
      </c>
      <c r="F134" s="22">
        <v>34435.19</v>
      </c>
      <c r="G134" s="22">
        <v>37425.39</v>
      </c>
      <c r="H134" s="22">
        <v>38019.39</v>
      </c>
      <c r="I134" s="22">
        <v>38019.39</v>
      </c>
      <c r="J134" s="22">
        <v>45855.2</v>
      </c>
      <c r="K134" s="53"/>
    </row>
    <row r="135" spans="1:14" ht="14.25" customHeight="1">
      <c r="A135" s="12">
        <f t="shared" si="32"/>
        <v>125</v>
      </c>
      <c r="B135" s="3" t="s">
        <v>6</v>
      </c>
      <c r="C135" s="22">
        <f>SUM(D135:J135)</f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54"/>
      <c r="L135" s="23"/>
      <c r="M135" s="23"/>
      <c r="N135" s="23"/>
    </row>
    <row r="136" spans="1:11" ht="114.75">
      <c r="A136" s="12">
        <f t="shared" si="32"/>
        <v>126</v>
      </c>
      <c r="B136" s="24" t="s">
        <v>74</v>
      </c>
      <c r="C136" s="22">
        <f>D136+E136+F136+G136+H136+I136+J136</f>
        <v>8328.64</v>
      </c>
      <c r="D136" s="22">
        <f aca="true" t="shared" si="45" ref="D136:J136">D137+D138+D139+D140</f>
        <v>2596.4</v>
      </c>
      <c r="E136" s="22">
        <f t="shared" si="45"/>
        <v>2379.28</v>
      </c>
      <c r="F136" s="22">
        <f t="shared" si="45"/>
        <v>927.9</v>
      </c>
      <c r="G136" s="22">
        <f t="shared" si="45"/>
        <v>932.12</v>
      </c>
      <c r="H136" s="22">
        <f t="shared" si="45"/>
        <v>746.47</v>
      </c>
      <c r="I136" s="22">
        <f t="shared" si="45"/>
        <v>746.47</v>
      </c>
      <c r="J136" s="22">
        <f t="shared" si="45"/>
        <v>0</v>
      </c>
      <c r="K136" s="52" t="s">
        <v>46</v>
      </c>
    </row>
    <row r="137" spans="1:11" ht="15">
      <c r="A137" s="12">
        <f t="shared" si="32"/>
        <v>127</v>
      </c>
      <c r="B137" s="3" t="s">
        <v>3</v>
      </c>
      <c r="C137" s="22">
        <f>D137+E137+F137+G137+H137+I137+J137</f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53"/>
    </row>
    <row r="138" spans="1:11" ht="15">
      <c r="A138" s="12">
        <f t="shared" si="32"/>
        <v>128</v>
      </c>
      <c r="B138" s="3" t="s">
        <v>4</v>
      </c>
      <c r="C138" s="22">
        <f>D138+E138+F138+G138+H138+I138+J138</f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53"/>
    </row>
    <row r="139" spans="1:14" ht="15">
      <c r="A139" s="12">
        <f t="shared" si="32"/>
        <v>129</v>
      </c>
      <c r="B139" s="3" t="s">
        <v>5</v>
      </c>
      <c r="C139" s="22">
        <f>D139+E139+F139+G139+H139+I139+J139</f>
        <v>8328.64</v>
      </c>
      <c r="D139" s="22">
        <v>2596.4</v>
      </c>
      <c r="E139" s="22">
        <v>2379.28</v>
      </c>
      <c r="F139" s="22">
        <v>927.9</v>
      </c>
      <c r="G139" s="22">
        <v>932.12</v>
      </c>
      <c r="H139" s="22">
        <v>746.47</v>
      </c>
      <c r="I139" s="22">
        <v>746.47</v>
      </c>
      <c r="J139" s="22">
        <v>0</v>
      </c>
      <c r="K139" s="53"/>
      <c r="L139" s="23"/>
      <c r="M139" s="23"/>
      <c r="N139" s="23"/>
    </row>
    <row r="140" spans="1:11" ht="15">
      <c r="A140" s="12">
        <f t="shared" si="32"/>
        <v>130</v>
      </c>
      <c r="B140" s="3" t="s">
        <v>6</v>
      </c>
      <c r="C140" s="22">
        <f>D140+E140+J140</f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54"/>
    </row>
    <row r="141" spans="1:11" ht="19.5" customHeight="1">
      <c r="A141" s="12">
        <f aca="true" t="shared" si="46" ref="A141:A203">1+A140</f>
        <v>131</v>
      </c>
      <c r="B141" s="45" t="s">
        <v>23</v>
      </c>
      <c r="C141" s="46"/>
      <c r="D141" s="46"/>
      <c r="E141" s="46"/>
      <c r="F141" s="46"/>
      <c r="G141" s="46"/>
      <c r="H141" s="46"/>
      <c r="I141" s="46"/>
      <c r="J141" s="46"/>
      <c r="K141" s="47"/>
    </row>
    <row r="142" spans="1:11" ht="38.25">
      <c r="A142" s="12">
        <f t="shared" si="46"/>
        <v>132</v>
      </c>
      <c r="B142" s="35" t="s">
        <v>9</v>
      </c>
      <c r="C142" s="22">
        <f>SUM(D142+E142+F142+G142+H142+I142+J142)</f>
        <v>10751.01</v>
      </c>
      <c r="D142" s="22">
        <f aca="true" t="shared" si="47" ref="D142:J142">D143+D144+D145+D146</f>
        <v>1630.35</v>
      </c>
      <c r="E142" s="22">
        <f t="shared" si="47"/>
        <v>1637</v>
      </c>
      <c r="F142" s="22">
        <f t="shared" si="47"/>
        <v>1375</v>
      </c>
      <c r="G142" s="22">
        <f t="shared" si="47"/>
        <v>1405.3200000000002</v>
      </c>
      <c r="H142" s="22">
        <f t="shared" si="47"/>
        <v>1405.3200000000002</v>
      </c>
      <c r="I142" s="22">
        <f t="shared" si="47"/>
        <v>1405.3200000000002</v>
      </c>
      <c r="J142" s="22">
        <f t="shared" si="47"/>
        <v>1892.7</v>
      </c>
      <c r="K142" s="9"/>
    </row>
    <row r="143" spans="1:11" ht="15">
      <c r="A143" s="12">
        <f t="shared" si="46"/>
        <v>133</v>
      </c>
      <c r="B143" s="3" t="s">
        <v>3</v>
      </c>
      <c r="C143" s="22">
        <f>SUM(D143+E143+F143+G143+H143+I143+J143)</f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9"/>
    </row>
    <row r="144" spans="1:11" ht="15">
      <c r="A144" s="12">
        <f t="shared" si="46"/>
        <v>134</v>
      </c>
      <c r="B144" s="3" t="s">
        <v>4</v>
      </c>
      <c r="C144" s="22">
        <f>SUM(D144+E144+F144+G144+H144+I144+J144)</f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9"/>
    </row>
    <row r="145" spans="1:11" ht="15">
      <c r="A145" s="12">
        <f t="shared" si="46"/>
        <v>135</v>
      </c>
      <c r="B145" s="3" t="s">
        <v>5</v>
      </c>
      <c r="C145" s="22">
        <f>SUM(D145+E145+F145+G145+H145+I145+J145)</f>
        <v>10751.01</v>
      </c>
      <c r="D145" s="22">
        <f aca="true" t="shared" si="48" ref="D145:J145">SUM(D148+D160+D171)</f>
        <v>1630.35</v>
      </c>
      <c r="E145" s="22">
        <f t="shared" si="48"/>
        <v>1637</v>
      </c>
      <c r="F145" s="22">
        <f t="shared" si="48"/>
        <v>1375</v>
      </c>
      <c r="G145" s="22">
        <f t="shared" si="48"/>
        <v>1405.3200000000002</v>
      </c>
      <c r="H145" s="22">
        <f t="shared" si="48"/>
        <v>1405.3200000000002</v>
      </c>
      <c r="I145" s="22">
        <f t="shared" si="48"/>
        <v>1405.3200000000002</v>
      </c>
      <c r="J145" s="22">
        <f t="shared" si="48"/>
        <v>1892.7</v>
      </c>
      <c r="K145" s="9"/>
    </row>
    <row r="146" spans="1:11" ht="15">
      <c r="A146" s="12">
        <f t="shared" si="46"/>
        <v>136</v>
      </c>
      <c r="B146" s="3" t="s">
        <v>6</v>
      </c>
      <c r="C146" s="22">
        <f>SUM(D146+E146+J146)</f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9"/>
    </row>
    <row r="147" spans="1:11" ht="15">
      <c r="A147" s="12">
        <f t="shared" si="46"/>
        <v>137</v>
      </c>
      <c r="B147" s="48" t="s">
        <v>10</v>
      </c>
      <c r="C147" s="49"/>
      <c r="D147" s="49"/>
      <c r="E147" s="49"/>
      <c r="F147" s="49"/>
      <c r="G147" s="49"/>
      <c r="H147" s="49"/>
      <c r="I147" s="49"/>
      <c r="J147" s="49"/>
      <c r="K147" s="50"/>
    </row>
    <row r="148" spans="1:11" ht="38.25">
      <c r="A148" s="12">
        <f t="shared" si="46"/>
        <v>138</v>
      </c>
      <c r="B148" s="35" t="s">
        <v>11</v>
      </c>
      <c r="C148" s="22">
        <f>SUM(D148+E148+F148+G148+H148+I148+J148)</f>
        <v>135</v>
      </c>
      <c r="D148" s="22">
        <f aca="true" t="shared" si="49" ref="D148:J148">D149+D150+D151+D152</f>
        <v>0</v>
      </c>
      <c r="E148" s="22">
        <v>0</v>
      </c>
      <c r="F148" s="22">
        <f t="shared" si="49"/>
        <v>0</v>
      </c>
      <c r="G148" s="22">
        <f t="shared" si="49"/>
        <v>0</v>
      </c>
      <c r="H148" s="22">
        <f t="shared" si="49"/>
        <v>0</v>
      </c>
      <c r="I148" s="22">
        <f t="shared" si="49"/>
        <v>0</v>
      </c>
      <c r="J148" s="22">
        <f t="shared" si="49"/>
        <v>135</v>
      </c>
      <c r="K148" s="9"/>
    </row>
    <row r="149" spans="1:11" ht="15">
      <c r="A149" s="12">
        <f t="shared" si="46"/>
        <v>139</v>
      </c>
      <c r="B149" s="3" t="s">
        <v>3</v>
      </c>
      <c r="C149" s="22">
        <f>SUM(D149+E149+F149+G149+H149+I149+J149)</f>
        <v>0</v>
      </c>
      <c r="D149" s="22">
        <v>0</v>
      </c>
      <c r="E149" s="22">
        <v>0</v>
      </c>
      <c r="F149" s="22">
        <f>F155</f>
        <v>0</v>
      </c>
      <c r="G149" s="22">
        <v>0</v>
      </c>
      <c r="H149" s="22">
        <v>0</v>
      </c>
      <c r="I149" s="22">
        <v>0</v>
      </c>
      <c r="J149" s="22">
        <v>0</v>
      </c>
      <c r="K149" s="9"/>
    </row>
    <row r="150" spans="1:11" ht="15">
      <c r="A150" s="12">
        <f t="shared" si="46"/>
        <v>140</v>
      </c>
      <c r="B150" s="3" t="s">
        <v>4</v>
      </c>
      <c r="C150" s="22">
        <f>SUM(D150+E150+F150+G150+H150+I150+J150)</f>
        <v>0</v>
      </c>
      <c r="D150" s="22">
        <f aca="true" t="shared" si="50" ref="D150:J150">D156</f>
        <v>0</v>
      </c>
      <c r="E150" s="22">
        <f t="shared" si="50"/>
        <v>0</v>
      </c>
      <c r="F150" s="22">
        <f t="shared" si="50"/>
        <v>0</v>
      </c>
      <c r="G150" s="22">
        <f t="shared" si="50"/>
        <v>0</v>
      </c>
      <c r="H150" s="22">
        <f t="shared" si="50"/>
        <v>0</v>
      </c>
      <c r="I150" s="22">
        <f t="shared" si="50"/>
        <v>0</v>
      </c>
      <c r="J150" s="22">
        <f t="shared" si="50"/>
        <v>0</v>
      </c>
      <c r="K150" s="9"/>
    </row>
    <row r="151" spans="1:11" ht="15">
      <c r="A151" s="12">
        <f t="shared" si="46"/>
        <v>141</v>
      </c>
      <c r="B151" s="3" t="s">
        <v>5</v>
      </c>
      <c r="C151" s="22">
        <f>SUM(D151+E151+F151+G151+H151+I151+J151)</f>
        <v>135</v>
      </c>
      <c r="D151" s="22">
        <v>0</v>
      </c>
      <c r="E151" s="22">
        <v>0</v>
      </c>
      <c r="F151" s="22">
        <f>F157</f>
        <v>0</v>
      </c>
      <c r="G151" s="22">
        <v>0</v>
      </c>
      <c r="H151" s="22">
        <v>0</v>
      </c>
      <c r="I151" s="22">
        <v>0</v>
      </c>
      <c r="J151" s="22">
        <v>135</v>
      </c>
      <c r="K151" s="9"/>
    </row>
    <row r="152" spans="1:11" ht="15">
      <c r="A152" s="12">
        <f t="shared" si="46"/>
        <v>142</v>
      </c>
      <c r="B152" s="3" t="s">
        <v>6</v>
      </c>
      <c r="C152" s="22">
        <f>SUM(D152+E152+J152)</f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9"/>
    </row>
    <row r="153" spans="1:11" ht="15">
      <c r="A153" s="12">
        <f t="shared" si="46"/>
        <v>143</v>
      </c>
      <c r="B153" s="48" t="s">
        <v>12</v>
      </c>
      <c r="C153" s="49"/>
      <c r="D153" s="49"/>
      <c r="E153" s="49"/>
      <c r="F153" s="49"/>
      <c r="G153" s="49"/>
      <c r="H153" s="49"/>
      <c r="I153" s="49"/>
      <c r="J153" s="49"/>
      <c r="K153" s="50"/>
    </row>
    <row r="154" spans="1:11" ht="89.25">
      <c r="A154" s="12">
        <f t="shared" si="46"/>
        <v>144</v>
      </c>
      <c r="B154" s="34" t="s">
        <v>75</v>
      </c>
      <c r="C154" s="22">
        <f>SUM(D154+E154+F154+G154+H154+I154+J154)</f>
        <v>135</v>
      </c>
      <c r="D154" s="22">
        <f aca="true" t="shared" si="51" ref="D154:J154">D155+D156+D157+D158</f>
        <v>0</v>
      </c>
      <c r="E154" s="22">
        <v>0</v>
      </c>
      <c r="F154" s="22">
        <f t="shared" si="51"/>
        <v>0</v>
      </c>
      <c r="G154" s="22">
        <f t="shared" si="51"/>
        <v>0</v>
      </c>
      <c r="H154" s="22">
        <f t="shared" si="51"/>
        <v>0</v>
      </c>
      <c r="I154" s="22">
        <f t="shared" si="51"/>
        <v>0</v>
      </c>
      <c r="J154" s="22">
        <f t="shared" si="51"/>
        <v>135</v>
      </c>
      <c r="K154" s="58" t="s">
        <v>47</v>
      </c>
    </row>
    <row r="155" spans="1:11" ht="15">
      <c r="A155" s="12">
        <f t="shared" si="46"/>
        <v>145</v>
      </c>
      <c r="B155" s="3" t="s">
        <v>3</v>
      </c>
      <c r="C155" s="22">
        <f>SUM(D155+E155+F155+G155+H155+I155+J155)</f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59"/>
    </row>
    <row r="156" spans="1:11" ht="15">
      <c r="A156" s="12">
        <f t="shared" si="46"/>
        <v>146</v>
      </c>
      <c r="B156" s="3" t="s">
        <v>4</v>
      </c>
      <c r="C156" s="22">
        <f>SUM(D156+E156+F156+G156+H156+I156+J156)</f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59"/>
    </row>
    <row r="157" spans="1:11" ht="15">
      <c r="A157" s="12">
        <f t="shared" si="46"/>
        <v>147</v>
      </c>
      <c r="B157" s="3" t="s">
        <v>5</v>
      </c>
      <c r="C157" s="22">
        <f>SUM(D157+E157+F157+G157+H157+I157+J157)</f>
        <v>135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135</v>
      </c>
      <c r="K157" s="59"/>
    </row>
    <row r="158" spans="1:11" ht="15">
      <c r="A158" s="12">
        <f t="shared" si="46"/>
        <v>148</v>
      </c>
      <c r="B158" s="3" t="s">
        <v>6</v>
      </c>
      <c r="C158" s="22">
        <f>SUM(D158+E158+J158)</f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60"/>
    </row>
    <row r="159" spans="1:11" ht="15">
      <c r="A159" s="12">
        <f t="shared" si="46"/>
        <v>149</v>
      </c>
      <c r="B159" s="48" t="s">
        <v>20</v>
      </c>
      <c r="C159" s="49"/>
      <c r="D159" s="49"/>
      <c r="E159" s="49"/>
      <c r="F159" s="49"/>
      <c r="G159" s="49"/>
      <c r="H159" s="49"/>
      <c r="I159" s="49"/>
      <c r="J159" s="49"/>
      <c r="K159" s="50"/>
    </row>
    <row r="160" spans="1:11" ht="63.75">
      <c r="A160" s="12">
        <f t="shared" si="46"/>
        <v>150</v>
      </c>
      <c r="B160" s="35" t="s">
        <v>21</v>
      </c>
      <c r="C160" s="22">
        <f>SUM(D160+E160+F160+G160+H160+I160+J160)</f>
        <v>0</v>
      </c>
      <c r="D160" s="22">
        <f aca="true" t="shared" si="52" ref="D160:J160">D161+D162+D163+D164</f>
        <v>0</v>
      </c>
      <c r="E160" s="22">
        <f t="shared" si="52"/>
        <v>0</v>
      </c>
      <c r="F160" s="22">
        <f t="shared" si="52"/>
        <v>0</v>
      </c>
      <c r="G160" s="22">
        <f t="shared" si="52"/>
        <v>0</v>
      </c>
      <c r="H160" s="22">
        <f t="shared" si="52"/>
        <v>0</v>
      </c>
      <c r="I160" s="22">
        <f t="shared" si="52"/>
        <v>0</v>
      </c>
      <c r="J160" s="22">
        <f t="shared" si="52"/>
        <v>0</v>
      </c>
      <c r="K160" s="20"/>
    </row>
    <row r="161" spans="1:11" ht="15">
      <c r="A161" s="12">
        <f t="shared" si="46"/>
        <v>151</v>
      </c>
      <c r="B161" s="3" t="s">
        <v>3</v>
      </c>
      <c r="C161" s="22">
        <f>SUM(D161+E161+F161+G161+H161+I161+J161)</f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9"/>
    </row>
    <row r="162" spans="1:11" ht="15">
      <c r="A162" s="12">
        <f t="shared" si="46"/>
        <v>152</v>
      </c>
      <c r="B162" s="3" t="s">
        <v>4</v>
      </c>
      <c r="C162" s="22">
        <f>SUM(D162+E162+F162+G162+H162+I162+J162)</f>
        <v>0</v>
      </c>
      <c r="D162" s="22">
        <f aca="true" t="shared" si="53" ref="D162:J162">D167</f>
        <v>0</v>
      </c>
      <c r="E162" s="22">
        <f t="shared" si="53"/>
        <v>0</v>
      </c>
      <c r="F162" s="22">
        <f t="shared" si="53"/>
        <v>0</v>
      </c>
      <c r="G162" s="22">
        <f t="shared" si="53"/>
        <v>0</v>
      </c>
      <c r="H162" s="22">
        <f t="shared" si="53"/>
        <v>0</v>
      </c>
      <c r="I162" s="22">
        <f t="shared" si="53"/>
        <v>0</v>
      </c>
      <c r="J162" s="22">
        <f t="shared" si="53"/>
        <v>0</v>
      </c>
      <c r="K162" s="9"/>
    </row>
    <row r="163" spans="1:11" ht="15">
      <c r="A163" s="12">
        <f t="shared" si="46"/>
        <v>153</v>
      </c>
      <c r="B163" s="3" t="s">
        <v>5</v>
      </c>
      <c r="C163" s="22">
        <f>SUM(D163+E163+F163+G163+H163+I163+J163)</f>
        <v>0</v>
      </c>
      <c r="D163" s="22">
        <f aca="true" t="shared" si="54" ref="D163:J163">SUM(D165)</f>
        <v>0</v>
      </c>
      <c r="E163" s="22">
        <v>0</v>
      </c>
      <c r="F163" s="22">
        <f t="shared" si="54"/>
        <v>0</v>
      </c>
      <c r="G163" s="22">
        <f t="shared" si="54"/>
        <v>0</v>
      </c>
      <c r="H163" s="22">
        <f t="shared" si="54"/>
        <v>0</v>
      </c>
      <c r="I163" s="22">
        <f t="shared" si="54"/>
        <v>0</v>
      </c>
      <c r="J163" s="22">
        <f t="shared" si="54"/>
        <v>0</v>
      </c>
      <c r="K163" s="9"/>
    </row>
    <row r="164" spans="1:11" ht="15">
      <c r="A164" s="12">
        <f t="shared" si="46"/>
        <v>154</v>
      </c>
      <c r="B164" s="3" t="s">
        <v>6</v>
      </c>
      <c r="C164" s="22">
        <f>SUM(D164+E164+J164)</f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9"/>
    </row>
    <row r="165" spans="1:11" ht="102">
      <c r="A165" s="12">
        <f t="shared" si="46"/>
        <v>155</v>
      </c>
      <c r="B165" s="34" t="s">
        <v>76</v>
      </c>
      <c r="C165" s="22">
        <f>SUM(D165+E165+F165+G165+H165+I165+J165)</f>
        <v>0</v>
      </c>
      <c r="D165" s="22">
        <f aca="true" t="shared" si="55" ref="D165:J165">D166+D167+D168+D169</f>
        <v>0</v>
      </c>
      <c r="E165" s="22">
        <f t="shared" si="55"/>
        <v>0</v>
      </c>
      <c r="F165" s="22">
        <f t="shared" si="55"/>
        <v>0</v>
      </c>
      <c r="G165" s="22">
        <f t="shared" si="55"/>
        <v>0</v>
      </c>
      <c r="H165" s="22">
        <f t="shared" si="55"/>
        <v>0</v>
      </c>
      <c r="I165" s="22">
        <f t="shared" si="55"/>
        <v>0</v>
      </c>
      <c r="J165" s="22">
        <f t="shared" si="55"/>
        <v>0</v>
      </c>
      <c r="K165" s="58" t="s">
        <v>48</v>
      </c>
    </row>
    <row r="166" spans="1:11" ht="15">
      <c r="A166" s="12">
        <f t="shared" si="46"/>
        <v>156</v>
      </c>
      <c r="B166" s="3" t="s">
        <v>3</v>
      </c>
      <c r="C166" s="22">
        <f>SUM(D166+E166+F166+G166+H166+I166+J166)</f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59"/>
    </row>
    <row r="167" spans="1:11" ht="15">
      <c r="A167" s="12">
        <f t="shared" si="46"/>
        <v>157</v>
      </c>
      <c r="B167" s="3" t="s">
        <v>4</v>
      </c>
      <c r="C167" s="22">
        <f>SUM(D167+E167+F167+G167+H167+I167+J167)</f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59"/>
    </row>
    <row r="168" spans="1:11" ht="15">
      <c r="A168" s="12">
        <f t="shared" si="46"/>
        <v>158</v>
      </c>
      <c r="B168" s="3" t="s">
        <v>5</v>
      </c>
      <c r="C168" s="22">
        <f>SUM(D168+E168+F168+G168+H168+I168+J168)</f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59"/>
    </row>
    <row r="169" spans="1:11" ht="15">
      <c r="A169" s="12">
        <f t="shared" si="46"/>
        <v>159</v>
      </c>
      <c r="B169" s="3" t="s">
        <v>6</v>
      </c>
      <c r="C169" s="22">
        <f>SUM(D169+E169+J169)</f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60"/>
    </row>
    <row r="170" spans="1:11" ht="15">
      <c r="A170" s="12">
        <f t="shared" si="46"/>
        <v>160</v>
      </c>
      <c r="B170" s="51" t="s">
        <v>22</v>
      </c>
      <c r="C170" s="51"/>
      <c r="D170" s="51"/>
      <c r="E170" s="51"/>
      <c r="F170" s="51"/>
      <c r="G170" s="51"/>
      <c r="H170" s="51"/>
      <c r="I170" s="51"/>
      <c r="J170" s="51"/>
      <c r="K170" s="51"/>
    </row>
    <row r="171" spans="1:11" ht="38.25">
      <c r="A171" s="12">
        <f t="shared" si="46"/>
        <v>161</v>
      </c>
      <c r="B171" s="35" t="s">
        <v>13</v>
      </c>
      <c r="C171" s="22">
        <f>SUM(D171+E171+F171+G171+H171+I171+J171)</f>
        <v>10616.01</v>
      </c>
      <c r="D171" s="22">
        <f aca="true" t="shared" si="56" ref="D171:J171">D172+D173+D174+D175</f>
        <v>1630.35</v>
      </c>
      <c r="E171" s="22">
        <f t="shared" si="56"/>
        <v>1637</v>
      </c>
      <c r="F171" s="22">
        <f t="shared" si="56"/>
        <v>1375</v>
      </c>
      <c r="G171" s="22">
        <f t="shared" si="56"/>
        <v>1405.3200000000002</v>
      </c>
      <c r="H171" s="22">
        <f t="shared" si="56"/>
        <v>1405.3200000000002</v>
      </c>
      <c r="I171" s="22">
        <f t="shared" si="56"/>
        <v>1405.3200000000002</v>
      </c>
      <c r="J171" s="22">
        <f t="shared" si="56"/>
        <v>1757.7</v>
      </c>
      <c r="K171" s="9"/>
    </row>
    <row r="172" spans="1:11" ht="15">
      <c r="A172" s="12">
        <f t="shared" si="46"/>
        <v>162</v>
      </c>
      <c r="B172" s="3" t="s">
        <v>3</v>
      </c>
      <c r="C172" s="22">
        <f>SUM(D172+E172+F172+G172+H172+I172+J172)</f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9"/>
    </row>
    <row r="173" spans="1:11" ht="15">
      <c r="A173" s="12">
        <f t="shared" si="46"/>
        <v>163</v>
      </c>
      <c r="B173" s="3" t="s">
        <v>4</v>
      </c>
      <c r="C173" s="22">
        <f>SUM(D173+E173+F173+G173+H173+I173+J173)</f>
        <v>0</v>
      </c>
      <c r="D173" s="22">
        <f aca="true" t="shared" si="57" ref="D173:J173">D177</f>
        <v>0</v>
      </c>
      <c r="E173" s="22">
        <f t="shared" si="57"/>
        <v>0</v>
      </c>
      <c r="F173" s="22">
        <f t="shared" si="57"/>
        <v>0</v>
      </c>
      <c r="G173" s="22">
        <f t="shared" si="57"/>
        <v>0</v>
      </c>
      <c r="H173" s="22">
        <f t="shared" si="57"/>
        <v>0</v>
      </c>
      <c r="I173" s="22">
        <f t="shared" si="57"/>
        <v>0</v>
      </c>
      <c r="J173" s="22">
        <f t="shared" si="57"/>
        <v>0</v>
      </c>
      <c r="K173" s="9"/>
    </row>
    <row r="174" spans="1:11" ht="15">
      <c r="A174" s="12">
        <f t="shared" si="46"/>
        <v>164</v>
      </c>
      <c r="B174" s="3" t="s">
        <v>5</v>
      </c>
      <c r="C174" s="22">
        <f>SUM(D174+E174+F174+G174+H174+I174+J174)</f>
        <v>10616.01</v>
      </c>
      <c r="D174" s="22">
        <f aca="true" t="shared" si="58" ref="D174:J174">D176+D181</f>
        <v>1630.35</v>
      </c>
      <c r="E174" s="22">
        <f t="shared" si="58"/>
        <v>1637</v>
      </c>
      <c r="F174" s="22">
        <f t="shared" si="58"/>
        <v>1375</v>
      </c>
      <c r="G174" s="22">
        <f t="shared" si="58"/>
        <v>1405.3200000000002</v>
      </c>
      <c r="H174" s="22">
        <f t="shared" si="58"/>
        <v>1405.3200000000002</v>
      </c>
      <c r="I174" s="22">
        <f t="shared" si="58"/>
        <v>1405.3200000000002</v>
      </c>
      <c r="J174" s="22">
        <f t="shared" si="58"/>
        <v>1757.7</v>
      </c>
      <c r="K174" s="9"/>
    </row>
    <row r="175" spans="1:11" ht="15">
      <c r="A175" s="12">
        <f t="shared" si="46"/>
        <v>165</v>
      </c>
      <c r="B175" s="3" t="s">
        <v>6</v>
      </c>
      <c r="C175" s="22">
        <f>SUM(D175+E175+J175)</f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9"/>
    </row>
    <row r="176" spans="1:11" ht="63.75">
      <c r="A176" s="12">
        <f t="shared" si="46"/>
        <v>166</v>
      </c>
      <c r="B176" s="24" t="s">
        <v>77</v>
      </c>
      <c r="C176" s="22">
        <f>SUM(D176+E176+F176+G176+H176+I176+J176)</f>
        <v>4596.3</v>
      </c>
      <c r="D176" s="22">
        <f aca="true" t="shared" si="59" ref="D176:J176">D177+D178+D179+D180</f>
        <v>785.3</v>
      </c>
      <c r="E176" s="22">
        <f t="shared" si="59"/>
        <v>700</v>
      </c>
      <c r="F176" s="22">
        <f t="shared" si="59"/>
        <v>595</v>
      </c>
      <c r="G176" s="22">
        <f t="shared" si="59"/>
        <v>617</v>
      </c>
      <c r="H176" s="22">
        <f t="shared" si="59"/>
        <v>617</v>
      </c>
      <c r="I176" s="22">
        <f t="shared" si="59"/>
        <v>617</v>
      </c>
      <c r="J176" s="22">
        <f t="shared" si="59"/>
        <v>665</v>
      </c>
      <c r="K176" s="52" t="s">
        <v>49</v>
      </c>
    </row>
    <row r="177" spans="1:11" ht="15">
      <c r="A177" s="12">
        <f t="shared" si="46"/>
        <v>167</v>
      </c>
      <c r="B177" s="3" t="s">
        <v>3</v>
      </c>
      <c r="C177" s="22">
        <f>SUM(D177+E177+F177+G177+H177+I177+J177)</f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53"/>
    </row>
    <row r="178" spans="1:11" ht="15">
      <c r="A178" s="12">
        <f t="shared" si="46"/>
        <v>168</v>
      </c>
      <c r="B178" s="3" t="s">
        <v>4</v>
      </c>
      <c r="C178" s="22">
        <f>SUM(D178+E178+F178+G178+H178+I178+J178)</f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53"/>
    </row>
    <row r="179" spans="1:11" ht="15">
      <c r="A179" s="12">
        <f t="shared" si="46"/>
        <v>169</v>
      </c>
      <c r="B179" s="3" t="s">
        <v>5</v>
      </c>
      <c r="C179" s="22">
        <f>SUM(D179+E179+F179+G179+H179+I179+J179)</f>
        <v>4596.3</v>
      </c>
      <c r="D179" s="22">
        <v>785.3</v>
      </c>
      <c r="E179" s="22">
        <v>700</v>
      </c>
      <c r="F179" s="22">
        <v>595</v>
      </c>
      <c r="G179" s="22">
        <v>617</v>
      </c>
      <c r="H179" s="22">
        <v>617</v>
      </c>
      <c r="I179" s="22">
        <v>617</v>
      </c>
      <c r="J179" s="22">
        <v>665</v>
      </c>
      <c r="K179" s="53"/>
    </row>
    <row r="180" spans="1:11" ht="15">
      <c r="A180" s="12">
        <f t="shared" si="46"/>
        <v>170</v>
      </c>
      <c r="B180" s="3" t="s">
        <v>6</v>
      </c>
      <c r="C180" s="22">
        <f>SUM(D180+E180+J180)</f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54"/>
    </row>
    <row r="181" spans="1:11" ht="102">
      <c r="A181" s="12">
        <f t="shared" si="46"/>
        <v>171</v>
      </c>
      <c r="B181" s="24" t="s">
        <v>78</v>
      </c>
      <c r="C181" s="22">
        <f>SUM(D181+E181+F181+G181+H181+I181+J181)</f>
        <v>6019.71</v>
      </c>
      <c r="D181" s="22">
        <f aca="true" t="shared" si="60" ref="D181:J181">D182+D183+D184+D185</f>
        <v>845.05</v>
      </c>
      <c r="E181" s="22">
        <f t="shared" si="60"/>
        <v>937</v>
      </c>
      <c r="F181" s="22">
        <f t="shared" si="60"/>
        <v>780</v>
      </c>
      <c r="G181" s="22">
        <f t="shared" si="60"/>
        <v>788.32</v>
      </c>
      <c r="H181" s="22">
        <f t="shared" si="60"/>
        <v>788.32</v>
      </c>
      <c r="I181" s="22">
        <f t="shared" si="60"/>
        <v>788.32</v>
      </c>
      <c r="J181" s="22">
        <f t="shared" si="60"/>
        <v>1092.7</v>
      </c>
      <c r="K181" s="52" t="s">
        <v>50</v>
      </c>
    </row>
    <row r="182" spans="1:11" ht="15">
      <c r="A182" s="12">
        <f t="shared" si="46"/>
        <v>172</v>
      </c>
      <c r="B182" s="3" t="s">
        <v>3</v>
      </c>
      <c r="C182" s="22">
        <f>SUM(D182+E182+F182+G182+H182+I182+J182)</f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53"/>
    </row>
    <row r="183" spans="1:11" ht="15">
      <c r="A183" s="12">
        <f t="shared" si="46"/>
        <v>173</v>
      </c>
      <c r="B183" s="3" t="s">
        <v>4</v>
      </c>
      <c r="C183" s="22">
        <f>SUM(D183+E183+F183+G183+H183+I183+J183)</f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53"/>
    </row>
    <row r="184" spans="1:11" ht="15">
      <c r="A184" s="12">
        <f t="shared" si="46"/>
        <v>174</v>
      </c>
      <c r="B184" s="3" t="s">
        <v>5</v>
      </c>
      <c r="C184" s="22">
        <f>SUM(D184+E184+F184+G184+H184+I184+J184)</f>
        <v>6019.71</v>
      </c>
      <c r="D184" s="22">
        <v>845.05</v>
      </c>
      <c r="E184" s="22">
        <v>937</v>
      </c>
      <c r="F184" s="22">
        <v>780</v>
      </c>
      <c r="G184" s="22">
        <v>788.32</v>
      </c>
      <c r="H184" s="22">
        <v>788.32</v>
      </c>
      <c r="I184" s="22">
        <v>788.32</v>
      </c>
      <c r="J184" s="22">
        <v>1092.7</v>
      </c>
      <c r="K184" s="53"/>
    </row>
    <row r="185" spans="1:11" ht="15">
      <c r="A185" s="12">
        <f t="shared" si="46"/>
        <v>175</v>
      </c>
      <c r="B185" s="3" t="s">
        <v>6</v>
      </c>
      <c r="C185" s="22">
        <f>SUM(D185+E185+J185)</f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54"/>
    </row>
    <row r="186" spans="1:11" ht="15" customHeight="1">
      <c r="A186" s="12">
        <f t="shared" si="46"/>
        <v>176</v>
      </c>
      <c r="B186" s="45" t="s">
        <v>24</v>
      </c>
      <c r="C186" s="46"/>
      <c r="D186" s="46"/>
      <c r="E186" s="46"/>
      <c r="F186" s="46"/>
      <c r="G186" s="46"/>
      <c r="H186" s="46"/>
      <c r="I186" s="46"/>
      <c r="J186" s="46"/>
      <c r="K186" s="47"/>
    </row>
    <row r="187" spans="1:11" ht="38.25">
      <c r="A187" s="12">
        <f t="shared" si="46"/>
        <v>177</v>
      </c>
      <c r="B187" s="35" t="s">
        <v>9</v>
      </c>
      <c r="C187" s="19">
        <f>SUM(D187+E187+F187+G187+H187+I187+J187)</f>
        <v>176269</v>
      </c>
      <c r="D187" s="19">
        <f aca="true" t="shared" si="61" ref="D187:J187">D188+D189+D190+D191</f>
        <v>39755.68</v>
      </c>
      <c r="E187" s="19">
        <f t="shared" si="61"/>
        <v>20242.65</v>
      </c>
      <c r="F187" s="19">
        <f t="shared" si="61"/>
        <v>35272.85</v>
      </c>
      <c r="G187" s="19">
        <f t="shared" si="61"/>
        <v>34828.08</v>
      </c>
      <c r="H187" s="19">
        <f t="shared" si="61"/>
        <v>14630.95</v>
      </c>
      <c r="I187" s="19">
        <f t="shared" si="61"/>
        <v>14630.95</v>
      </c>
      <c r="J187" s="19">
        <f t="shared" si="61"/>
        <v>16907.84</v>
      </c>
      <c r="K187" s="9"/>
    </row>
    <row r="188" spans="1:11" ht="15">
      <c r="A188" s="12">
        <f t="shared" si="46"/>
        <v>178</v>
      </c>
      <c r="B188" s="3" t="s">
        <v>3</v>
      </c>
      <c r="C188" s="19">
        <f>SUM(D188+E188+F188+G188+H188+I188+J188)</f>
        <v>0</v>
      </c>
      <c r="D188" s="19">
        <f aca="true" t="shared" si="62" ref="D188:J191">SUM(D194+D217+D223)</f>
        <v>0</v>
      </c>
      <c r="E188" s="19">
        <f t="shared" si="62"/>
        <v>0</v>
      </c>
      <c r="F188" s="19">
        <f t="shared" si="62"/>
        <v>0</v>
      </c>
      <c r="G188" s="19">
        <f t="shared" si="62"/>
        <v>0</v>
      </c>
      <c r="H188" s="19">
        <f t="shared" si="62"/>
        <v>0</v>
      </c>
      <c r="I188" s="19">
        <f t="shared" si="62"/>
        <v>0</v>
      </c>
      <c r="J188" s="19">
        <f t="shared" si="62"/>
        <v>0</v>
      </c>
      <c r="K188" s="9"/>
    </row>
    <row r="189" spans="1:11" ht="15">
      <c r="A189" s="12">
        <f t="shared" si="46"/>
        <v>179</v>
      </c>
      <c r="B189" s="3" t="s">
        <v>4</v>
      </c>
      <c r="C189" s="19">
        <f>SUM(D189+E189+F189+G189+H189+I189+J189)</f>
        <v>23448.69</v>
      </c>
      <c r="D189" s="19">
        <f t="shared" si="62"/>
        <v>7827</v>
      </c>
      <c r="E189" s="19">
        <f t="shared" si="62"/>
        <v>171.79</v>
      </c>
      <c r="F189" s="19">
        <f t="shared" si="62"/>
        <v>15449.9</v>
      </c>
      <c r="G189" s="19">
        <f t="shared" si="62"/>
        <v>0</v>
      </c>
      <c r="H189" s="19">
        <f t="shared" si="62"/>
        <v>0</v>
      </c>
      <c r="I189" s="19">
        <f t="shared" si="62"/>
        <v>0</v>
      </c>
      <c r="J189" s="19">
        <f t="shared" si="62"/>
        <v>0</v>
      </c>
      <c r="K189" s="9"/>
    </row>
    <row r="190" spans="1:11" ht="15">
      <c r="A190" s="12">
        <f t="shared" si="46"/>
        <v>180</v>
      </c>
      <c r="B190" s="3" t="s">
        <v>5</v>
      </c>
      <c r="C190" s="19">
        <f>SUM(D190+E190+F190+G190+H190+I190+J190)</f>
        <v>152820.31</v>
      </c>
      <c r="D190" s="19">
        <f t="shared" si="62"/>
        <v>31928.68</v>
      </c>
      <c r="E190" s="19">
        <f t="shared" si="62"/>
        <v>20070.86</v>
      </c>
      <c r="F190" s="19">
        <f t="shared" si="62"/>
        <v>19822.95</v>
      </c>
      <c r="G190" s="19">
        <f t="shared" si="62"/>
        <v>34828.08</v>
      </c>
      <c r="H190" s="19">
        <f>H196+H219+H225</f>
        <v>14630.95</v>
      </c>
      <c r="I190" s="19">
        <f>I196+I219+I225</f>
        <v>14630.95</v>
      </c>
      <c r="J190" s="19">
        <f>J196+J219+J225</f>
        <v>16907.84</v>
      </c>
      <c r="K190" s="9"/>
    </row>
    <row r="191" spans="1:11" ht="15.75" customHeight="1">
      <c r="A191" s="12">
        <f t="shared" si="46"/>
        <v>181</v>
      </c>
      <c r="B191" s="3" t="s">
        <v>6</v>
      </c>
      <c r="C191" s="19">
        <f>SUM(D191+E191+J191)</f>
        <v>0</v>
      </c>
      <c r="D191" s="19">
        <f t="shared" si="62"/>
        <v>0</v>
      </c>
      <c r="E191" s="19">
        <f t="shared" si="62"/>
        <v>0</v>
      </c>
      <c r="F191" s="19">
        <f t="shared" si="62"/>
        <v>0</v>
      </c>
      <c r="G191" s="19">
        <f t="shared" si="62"/>
        <v>0</v>
      </c>
      <c r="H191" s="19">
        <f t="shared" si="62"/>
        <v>0</v>
      </c>
      <c r="I191" s="19">
        <f t="shared" si="62"/>
        <v>0</v>
      </c>
      <c r="J191" s="19">
        <f t="shared" si="62"/>
        <v>0</v>
      </c>
      <c r="K191" s="9"/>
    </row>
    <row r="192" spans="1:11" ht="15">
      <c r="A192" s="12">
        <f t="shared" si="46"/>
        <v>182</v>
      </c>
      <c r="B192" s="51" t="s">
        <v>10</v>
      </c>
      <c r="C192" s="51"/>
      <c r="D192" s="51"/>
      <c r="E192" s="51"/>
      <c r="F192" s="51"/>
      <c r="G192" s="51"/>
      <c r="H192" s="51"/>
      <c r="I192" s="51"/>
      <c r="J192" s="51"/>
      <c r="K192" s="51"/>
    </row>
    <row r="193" spans="1:11" ht="38.25">
      <c r="A193" s="12">
        <f t="shared" si="46"/>
        <v>183</v>
      </c>
      <c r="B193" s="35" t="s">
        <v>11</v>
      </c>
      <c r="C193" s="19">
        <f>SUM(D193+E193+F193+G193+H193+I193+J193)</f>
        <v>79610.95999999999</v>
      </c>
      <c r="D193" s="19">
        <f aca="true" t="shared" si="63" ref="D193:J193">D194+D195+D196+D197</f>
        <v>28439.239999999998</v>
      </c>
      <c r="E193" s="19">
        <f t="shared" si="63"/>
        <v>6654.260000000001</v>
      </c>
      <c r="F193" s="19">
        <f t="shared" si="63"/>
        <v>21482.8</v>
      </c>
      <c r="G193" s="19">
        <f t="shared" si="63"/>
        <v>20118.260000000002</v>
      </c>
      <c r="H193" s="19">
        <f t="shared" si="63"/>
        <v>520.15</v>
      </c>
      <c r="I193" s="19">
        <f t="shared" si="63"/>
        <v>520.15</v>
      </c>
      <c r="J193" s="19">
        <f t="shared" si="63"/>
        <v>1876.1</v>
      </c>
      <c r="K193" s="9"/>
    </row>
    <row r="194" spans="1:11" ht="15">
      <c r="A194" s="12">
        <f t="shared" si="46"/>
        <v>184</v>
      </c>
      <c r="B194" s="3" t="s">
        <v>3</v>
      </c>
      <c r="C194" s="19">
        <f>SUM(D194+E194+F194+G194+H194+I194+J194)</f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9"/>
    </row>
    <row r="195" spans="1:11" ht="15">
      <c r="A195" s="12">
        <f t="shared" si="46"/>
        <v>185</v>
      </c>
      <c r="B195" s="3" t="s">
        <v>4</v>
      </c>
      <c r="C195" s="19">
        <f>SUM(D195+E195+F195+G195+H195+I195+J195)</f>
        <v>23166.97</v>
      </c>
      <c r="D195" s="19">
        <f aca="true" t="shared" si="64" ref="D195:J196">SUM(D201+D207+D212)</f>
        <v>7827</v>
      </c>
      <c r="E195" s="19">
        <f t="shared" si="64"/>
        <v>171.79</v>
      </c>
      <c r="F195" s="19">
        <f t="shared" si="64"/>
        <v>15168.18</v>
      </c>
      <c r="G195" s="19">
        <f t="shared" si="64"/>
        <v>0</v>
      </c>
      <c r="H195" s="19">
        <f t="shared" si="64"/>
        <v>0</v>
      </c>
      <c r="I195" s="19">
        <f t="shared" si="64"/>
        <v>0</v>
      </c>
      <c r="J195" s="19">
        <f t="shared" si="64"/>
        <v>0</v>
      </c>
      <c r="K195" s="9"/>
    </row>
    <row r="196" spans="1:11" ht="15">
      <c r="A196" s="12">
        <f t="shared" si="46"/>
        <v>186</v>
      </c>
      <c r="B196" s="3" t="s">
        <v>5</v>
      </c>
      <c r="C196" s="19">
        <f>SUM(D196+E196+F196+G196+H196+I196+J196)</f>
        <v>56443.990000000005</v>
      </c>
      <c r="D196" s="19">
        <f t="shared" si="64"/>
        <v>20612.239999999998</v>
      </c>
      <c r="E196" s="19">
        <f t="shared" si="64"/>
        <v>6482.470000000001</v>
      </c>
      <c r="F196" s="19">
        <f t="shared" si="64"/>
        <v>6314.62</v>
      </c>
      <c r="G196" s="19">
        <f t="shared" si="64"/>
        <v>20118.260000000002</v>
      </c>
      <c r="H196" s="19">
        <f>SUM(H202+H208+H213)</f>
        <v>520.15</v>
      </c>
      <c r="I196" s="19">
        <f t="shared" si="64"/>
        <v>520.15</v>
      </c>
      <c r="J196" s="19">
        <f t="shared" si="64"/>
        <v>1876.1</v>
      </c>
      <c r="K196" s="9"/>
    </row>
    <row r="197" spans="1:11" ht="15">
      <c r="A197" s="12">
        <f t="shared" si="46"/>
        <v>187</v>
      </c>
      <c r="B197" s="3" t="s">
        <v>6</v>
      </c>
      <c r="C197" s="19">
        <f>D197+E197+J197</f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9"/>
    </row>
    <row r="198" spans="1:11" ht="15">
      <c r="A198" s="12">
        <f t="shared" si="46"/>
        <v>188</v>
      </c>
      <c r="B198" s="48" t="s">
        <v>25</v>
      </c>
      <c r="C198" s="49"/>
      <c r="D198" s="49"/>
      <c r="E198" s="49"/>
      <c r="F198" s="49"/>
      <c r="G198" s="49"/>
      <c r="H198" s="49"/>
      <c r="I198" s="49"/>
      <c r="J198" s="49"/>
      <c r="K198" s="50"/>
    </row>
    <row r="199" spans="1:11" ht="63.75">
      <c r="A199" s="12">
        <f t="shared" si="46"/>
        <v>189</v>
      </c>
      <c r="B199" s="34" t="s">
        <v>79</v>
      </c>
      <c r="C199" s="22">
        <f>SUM(D199+E199+F199+G199+H199+I199+J199)</f>
        <v>68413.26</v>
      </c>
      <c r="D199" s="22">
        <f aca="true" t="shared" si="65" ref="D199:J199">SUM(D200+D201+D202+D203)</f>
        <v>25232.79</v>
      </c>
      <c r="E199" s="22">
        <f t="shared" si="65"/>
        <v>3774.61</v>
      </c>
      <c r="F199" s="22">
        <f t="shared" si="65"/>
        <v>21126.02</v>
      </c>
      <c r="G199" s="22">
        <f t="shared" si="65"/>
        <v>18279.84</v>
      </c>
      <c r="H199" s="22">
        <v>0</v>
      </c>
      <c r="I199" s="22">
        <v>0</v>
      </c>
      <c r="J199" s="22">
        <f t="shared" si="65"/>
        <v>0</v>
      </c>
      <c r="K199" s="69" t="s">
        <v>51</v>
      </c>
    </row>
    <row r="200" spans="1:11" ht="15">
      <c r="A200" s="12">
        <f t="shared" si="46"/>
        <v>190</v>
      </c>
      <c r="B200" s="3" t="s">
        <v>3</v>
      </c>
      <c r="C200" s="22">
        <f>SUM(D200+E200+F200+G200+H200+I200+J200)</f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70"/>
    </row>
    <row r="201" spans="1:11" ht="15">
      <c r="A201" s="12">
        <f t="shared" si="46"/>
        <v>191</v>
      </c>
      <c r="B201" s="3" t="s">
        <v>4</v>
      </c>
      <c r="C201" s="22">
        <f>SUM(D201+E201+F201+G201+H201+I201+J201)</f>
        <v>22671.79</v>
      </c>
      <c r="D201" s="22">
        <v>7500</v>
      </c>
      <c r="E201" s="22">
        <v>171.79</v>
      </c>
      <c r="F201" s="22">
        <v>15000</v>
      </c>
      <c r="G201" s="22">
        <v>0</v>
      </c>
      <c r="H201" s="22">
        <v>0</v>
      </c>
      <c r="I201" s="22">
        <v>0</v>
      </c>
      <c r="J201" s="22">
        <v>0</v>
      </c>
      <c r="K201" s="70"/>
    </row>
    <row r="202" spans="1:11" ht="15">
      <c r="A202" s="12">
        <f t="shared" si="46"/>
        <v>192</v>
      </c>
      <c r="B202" s="3" t="s">
        <v>5</v>
      </c>
      <c r="C202" s="22">
        <f>SUM(D202+E202+F202+G202+H202+I202+J202)</f>
        <v>45741.47</v>
      </c>
      <c r="D202" s="22">
        <v>17732.79</v>
      </c>
      <c r="E202" s="22">
        <v>3602.82</v>
      </c>
      <c r="F202" s="22">
        <v>6126.02</v>
      </c>
      <c r="G202" s="22">
        <v>18279.84</v>
      </c>
      <c r="H202" s="22">
        <v>0</v>
      </c>
      <c r="I202" s="22">
        <v>0</v>
      </c>
      <c r="J202" s="22">
        <v>0</v>
      </c>
      <c r="K202" s="70"/>
    </row>
    <row r="203" spans="1:11" ht="15">
      <c r="A203" s="12">
        <f t="shared" si="46"/>
        <v>193</v>
      </c>
      <c r="B203" s="3" t="s">
        <v>6</v>
      </c>
      <c r="C203" s="22">
        <f>SUM(D203+E203+J203)</f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71"/>
    </row>
    <row r="204" spans="1:11" ht="15">
      <c r="A204" s="12">
        <f aca="true" t="shared" si="66" ref="A204:A267">1+A203</f>
        <v>194</v>
      </c>
      <c r="B204" s="48" t="s">
        <v>32</v>
      </c>
      <c r="C204" s="49"/>
      <c r="D204" s="49"/>
      <c r="E204" s="49"/>
      <c r="F204" s="49"/>
      <c r="G204" s="49"/>
      <c r="H204" s="49"/>
      <c r="I204" s="49"/>
      <c r="J204" s="49"/>
      <c r="K204" s="50"/>
    </row>
    <row r="205" spans="1:11" ht="114.75">
      <c r="A205" s="12">
        <f t="shared" si="66"/>
        <v>195</v>
      </c>
      <c r="B205" s="34" t="s">
        <v>80</v>
      </c>
      <c r="C205" s="19">
        <f>D205+E205+F205+G205+H205+I205+J205</f>
        <v>4318.22</v>
      </c>
      <c r="D205" s="19">
        <f aca="true" t="shared" si="67" ref="D205:J205">D206+D207+D208+D220</f>
        <v>642.67</v>
      </c>
      <c r="E205" s="19">
        <f t="shared" si="67"/>
        <v>2347.05</v>
      </c>
      <c r="F205" s="19">
        <f t="shared" si="67"/>
        <v>76.4</v>
      </c>
      <c r="G205" s="19">
        <f t="shared" si="67"/>
        <v>56</v>
      </c>
      <c r="H205" s="19">
        <f t="shared" si="67"/>
        <v>0</v>
      </c>
      <c r="I205" s="19">
        <f t="shared" si="67"/>
        <v>0</v>
      </c>
      <c r="J205" s="19">
        <f t="shared" si="67"/>
        <v>1196.1</v>
      </c>
      <c r="K205" s="58" t="s">
        <v>52</v>
      </c>
    </row>
    <row r="206" spans="1:11" ht="15">
      <c r="A206" s="12">
        <f t="shared" si="66"/>
        <v>196</v>
      </c>
      <c r="B206" s="3" t="s">
        <v>3</v>
      </c>
      <c r="C206" s="19">
        <f>D206+E206+F206+G206+H206+I206+J206</f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59"/>
    </row>
    <row r="207" spans="1:11" ht="15">
      <c r="A207" s="12">
        <f t="shared" si="66"/>
        <v>197</v>
      </c>
      <c r="B207" s="3" t="s">
        <v>4</v>
      </c>
      <c r="C207" s="19">
        <f>D207+E207+F207+G207+H207+I207+J207</f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59"/>
    </row>
    <row r="208" spans="1:11" ht="15">
      <c r="A208" s="12">
        <f t="shared" si="66"/>
        <v>198</v>
      </c>
      <c r="B208" s="3" t="s">
        <v>5</v>
      </c>
      <c r="C208" s="19">
        <f>D208+E208+F208+G208+H208+I208+J208</f>
        <v>4318.22</v>
      </c>
      <c r="D208" s="19">
        <v>642.67</v>
      </c>
      <c r="E208" s="19">
        <v>2347.05</v>
      </c>
      <c r="F208" s="19">
        <v>76.4</v>
      </c>
      <c r="G208" s="19">
        <v>56</v>
      </c>
      <c r="H208" s="19">
        <v>0</v>
      </c>
      <c r="I208" s="19">
        <v>0</v>
      </c>
      <c r="J208" s="19">
        <v>1196.1</v>
      </c>
      <c r="K208" s="59"/>
    </row>
    <row r="209" spans="1:11" ht="15">
      <c r="A209" s="12">
        <f t="shared" si="66"/>
        <v>199</v>
      </c>
      <c r="B209" s="3" t="s">
        <v>6</v>
      </c>
      <c r="C209" s="19">
        <f>D209+E209+J209</f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60"/>
    </row>
    <row r="210" spans="1:11" ht="64.5" customHeight="1">
      <c r="A210" s="12">
        <f t="shared" si="66"/>
        <v>200</v>
      </c>
      <c r="B210" s="34" t="s">
        <v>81</v>
      </c>
      <c r="C210" s="19">
        <f>D210+E210+F210+G210+H210+I210+J210</f>
        <v>6879.48</v>
      </c>
      <c r="D210" s="19">
        <f aca="true" t="shared" si="68" ref="D210:J210">D211+D212+D213+D214</f>
        <v>2563.78</v>
      </c>
      <c r="E210" s="19">
        <f t="shared" si="68"/>
        <v>532.6</v>
      </c>
      <c r="F210" s="19">
        <f t="shared" si="68"/>
        <v>280.38</v>
      </c>
      <c r="G210" s="19">
        <f t="shared" si="68"/>
        <v>1782.42</v>
      </c>
      <c r="H210" s="19">
        <f t="shared" si="68"/>
        <v>520.15</v>
      </c>
      <c r="I210" s="19">
        <f t="shared" si="68"/>
        <v>520.15</v>
      </c>
      <c r="J210" s="19">
        <f t="shared" si="68"/>
        <v>680</v>
      </c>
      <c r="K210" s="58" t="s">
        <v>53</v>
      </c>
    </row>
    <row r="211" spans="1:11" ht="15">
      <c r="A211" s="12">
        <f t="shared" si="66"/>
        <v>201</v>
      </c>
      <c r="B211" s="3" t="s">
        <v>3</v>
      </c>
      <c r="C211" s="19">
        <f>D211+E211+F211+G211+H211+I211+J211</f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59"/>
    </row>
    <row r="212" spans="1:11" ht="15">
      <c r="A212" s="12">
        <f t="shared" si="66"/>
        <v>202</v>
      </c>
      <c r="B212" s="3" t="s">
        <v>4</v>
      </c>
      <c r="C212" s="19">
        <f>D212+E212+F212+G212+H212+I212+J212</f>
        <v>495.18</v>
      </c>
      <c r="D212" s="19">
        <v>327</v>
      </c>
      <c r="E212" s="19">
        <v>0</v>
      </c>
      <c r="F212" s="19">
        <v>168.18</v>
      </c>
      <c r="G212" s="19">
        <v>0</v>
      </c>
      <c r="H212" s="19">
        <v>0</v>
      </c>
      <c r="I212" s="19">
        <v>0</v>
      </c>
      <c r="J212" s="19">
        <v>0</v>
      </c>
      <c r="K212" s="59"/>
    </row>
    <row r="213" spans="1:11" ht="15">
      <c r="A213" s="12">
        <f t="shared" si="66"/>
        <v>203</v>
      </c>
      <c r="B213" s="3" t="s">
        <v>5</v>
      </c>
      <c r="C213" s="19">
        <f>D213+E213+F213+G213+H213+I213+J213</f>
        <v>6384.299999999999</v>
      </c>
      <c r="D213" s="19">
        <v>2236.78</v>
      </c>
      <c r="E213" s="19">
        <v>532.6</v>
      </c>
      <c r="F213" s="19">
        <v>112.2</v>
      </c>
      <c r="G213" s="19">
        <v>1782.42</v>
      </c>
      <c r="H213" s="19">
        <v>520.15</v>
      </c>
      <c r="I213" s="19">
        <v>520.15</v>
      </c>
      <c r="J213" s="19">
        <v>680</v>
      </c>
      <c r="K213" s="59"/>
    </row>
    <row r="214" spans="1:11" ht="15">
      <c r="A214" s="12">
        <f t="shared" si="66"/>
        <v>204</v>
      </c>
      <c r="B214" s="3" t="s">
        <v>6</v>
      </c>
      <c r="C214" s="19">
        <f>D214+E214+J214</f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60"/>
    </row>
    <row r="215" spans="1:11" ht="15">
      <c r="A215" s="12">
        <f t="shared" si="66"/>
        <v>205</v>
      </c>
      <c r="B215" s="48" t="s">
        <v>20</v>
      </c>
      <c r="C215" s="49"/>
      <c r="D215" s="49"/>
      <c r="E215" s="49"/>
      <c r="F215" s="49"/>
      <c r="G215" s="49"/>
      <c r="H215" s="49"/>
      <c r="I215" s="49"/>
      <c r="J215" s="49"/>
      <c r="K215" s="50"/>
    </row>
    <row r="216" spans="1:11" ht="63.75">
      <c r="A216" s="12">
        <f t="shared" si="66"/>
        <v>206</v>
      </c>
      <c r="B216" s="35" t="s">
        <v>21</v>
      </c>
      <c r="C216" s="22">
        <f>SUM(D216+E216+F216+G216+H216+I216+J216)</f>
        <v>0</v>
      </c>
      <c r="D216" s="22">
        <f aca="true" t="shared" si="69" ref="D216:J218">+SUM(D219)</f>
        <v>0</v>
      </c>
      <c r="E216" s="22">
        <f t="shared" si="69"/>
        <v>0</v>
      </c>
      <c r="F216" s="22">
        <f t="shared" si="69"/>
        <v>0</v>
      </c>
      <c r="G216" s="22">
        <f t="shared" si="69"/>
        <v>0</v>
      </c>
      <c r="H216" s="22">
        <f t="shared" si="69"/>
        <v>0</v>
      </c>
      <c r="I216" s="22">
        <f t="shared" si="69"/>
        <v>0</v>
      </c>
      <c r="J216" s="22">
        <f t="shared" si="69"/>
        <v>0</v>
      </c>
      <c r="K216" s="13"/>
    </row>
    <row r="217" spans="1:11" ht="15">
      <c r="A217" s="12">
        <f t="shared" si="66"/>
        <v>207</v>
      </c>
      <c r="B217" s="3" t="s">
        <v>3</v>
      </c>
      <c r="C217" s="22">
        <f>SUM(D217+E217+F217+G217+H217+I217+J217)</f>
        <v>0</v>
      </c>
      <c r="D217" s="22">
        <f t="shared" si="69"/>
        <v>0</v>
      </c>
      <c r="E217" s="22">
        <f t="shared" si="69"/>
        <v>0</v>
      </c>
      <c r="F217" s="22">
        <f t="shared" si="69"/>
        <v>0</v>
      </c>
      <c r="G217" s="22">
        <f t="shared" si="69"/>
        <v>0</v>
      </c>
      <c r="H217" s="22">
        <f t="shared" si="69"/>
        <v>0</v>
      </c>
      <c r="I217" s="22">
        <f t="shared" si="69"/>
        <v>0</v>
      </c>
      <c r="J217" s="22">
        <f t="shared" si="69"/>
        <v>0</v>
      </c>
      <c r="K217" s="9"/>
    </row>
    <row r="218" spans="1:11" ht="15">
      <c r="A218" s="12">
        <f t="shared" si="66"/>
        <v>208</v>
      </c>
      <c r="B218" s="3" t="s">
        <v>4</v>
      </c>
      <c r="C218" s="22">
        <f>SUM(D218+E218+F218+G218+H218+I218+J218)</f>
        <v>0</v>
      </c>
      <c r="D218" s="22">
        <f t="shared" si="69"/>
        <v>0</v>
      </c>
      <c r="E218" s="22">
        <f t="shared" si="69"/>
        <v>0</v>
      </c>
      <c r="F218" s="22">
        <f t="shared" si="69"/>
        <v>0</v>
      </c>
      <c r="G218" s="22">
        <f t="shared" si="69"/>
        <v>0</v>
      </c>
      <c r="H218" s="22">
        <f t="shared" si="69"/>
        <v>0</v>
      </c>
      <c r="I218" s="22">
        <f t="shared" si="69"/>
        <v>0</v>
      </c>
      <c r="J218" s="22">
        <f t="shared" si="69"/>
        <v>0</v>
      </c>
      <c r="K218" s="9"/>
    </row>
    <row r="219" spans="1:11" ht="15">
      <c r="A219" s="12">
        <f t="shared" si="66"/>
        <v>209</v>
      </c>
      <c r="B219" s="3" t="s">
        <v>5</v>
      </c>
      <c r="C219" s="22">
        <f>SUM(D219+E219+F219+G219+H219+I219+J219)</f>
        <v>0</v>
      </c>
      <c r="D219" s="22">
        <v>0</v>
      </c>
      <c r="E219" s="22">
        <v>0</v>
      </c>
      <c r="F219" s="22">
        <f>+G219</f>
        <v>0</v>
      </c>
      <c r="G219" s="22">
        <v>0</v>
      </c>
      <c r="H219" s="22">
        <v>0</v>
      </c>
      <c r="I219" s="22">
        <v>0</v>
      </c>
      <c r="J219" s="22">
        <v>0</v>
      </c>
      <c r="K219" s="9"/>
    </row>
    <row r="220" spans="1:11" ht="14.25" customHeight="1">
      <c r="A220" s="12">
        <f t="shared" si="66"/>
        <v>210</v>
      </c>
      <c r="B220" s="3" t="s">
        <v>6</v>
      </c>
      <c r="C220" s="22">
        <f>SUM(D220+E220+J220)</f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9"/>
    </row>
    <row r="221" spans="1:11" ht="15">
      <c r="A221" s="12">
        <f t="shared" si="66"/>
        <v>211</v>
      </c>
      <c r="B221" s="48" t="s">
        <v>22</v>
      </c>
      <c r="C221" s="49"/>
      <c r="D221" s="49"/>
      <c r="E221" s="49"/>
      <c r="F221" s="49"/>
      <c r="G221" s="49"/>
      <c r="H221" s="49"/>
      <c r="I221" s="49"/>
      <c r="J221" s="49"/>
      <c r="K221" s="50"/>
    </row>
    <row r="222" spans="1:11" ht="38.25">
      <c r="A222" s="12">
        <f t="shared" si="66"/>
        <v>212</v>
      </c>
      <c r="B222" s="24" t="s">
        <v>26</v>
      </c>
      <c r="C222" s="19">
        <f>SUM(D222+E222+F222+G222+H222+I222+J222)</f>
        <v>96658.04000000001</v>
      </c>
      <c r="D222" s="19">
        <f aca="true" t="shared" si="70" ref="D222:J222">D223+D224+D225+D226</f>
        <v>11316.44</v>
      </c>
      <c r="E222" s="19">
        <f t="shared" si="70"/>
        <v>13588.39</v>
      </c>
      <c r="F222" s="19">
        <f t="shared" si="70"/>
        <v>13790.05</v>
      </c>
      <c r="G222" s="19">
        <f t="shared" si="70"/>
        <v>14709.819999999998</v>
      </c>
      <c r="H222" s="19">
        <f t="shared" si="70"/>
        <v>14110.800000000001</v>
      </c>
      <c r="I222" s="19">
        <f t="shared" si="70"/>
        <v>14110.800000000001</v>
      </c>
      <c r="J222" s="19">
        <f t="shared" si="70"/>
        <v>15031.740000000002</v>
      </c>
      <c r="K222" s="14"/>
    </row>
    <row r="223" spans="1:11" ht="15">
      <c r="A223" s="12">
        <f t="shared" si="66"/>
        <v>213</v>
      </c>
      <c r="B223" s="3" t="s">
        <v>3</v>
      </c>
      <c r="C223" s="19">
        <f>SUM(D223+E223+F223+G223+H223+I223+J223)</f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9"/>
    </row>
    <row r="224" spans="1:11" ht="15">
      <c r="A224" s="12">
        <f t="shared" si="66"/>
        <v>214</v>
      </c>
      <c r="B224" s="3" t="s">
        <v>4</v>
      </c>
      <c r="C224" s="19">
        <f>SUM(D224+E224+F224+G224+H224+I224+J224)</f>
        <v>281.72</v>
      </c>
      <c r="D224" s="19">
        <v>0</v>
      </c>
      <c r="E224" s="19">
        <v>0</v>
      </c>
      <c r="F224" s="19">
        <f>F229+F234+F239</f>
        <v>281.72</v>
      </c>
      <c r="G224" s="19">
        <v>0</v>
      </c>
      <c r="H224" s="19">
        <v>0</v>
      </c>
      <c r="I224" s="19">
        <v>0</v>
      </c>
      <c r="J224" s="19">
        <v>0</v>
      </c>
      <c r="K224" s="9"/>
    </row>
    <row r="225" spans="1:11" ht="14.25" customHeight="1">
      <c r="A225" s="12">
        <f t="shared" si="66"/>
        <v>215</v>
      </c>
      <c r="B225" s="3" t="s">
        <v>5</v>
      </c>
      <c r="C225" s="19">
        <f>SUM(D225+E225+F225+G225+H225+I225+J225)</f>
        <v>96376.32</v>
      </c>
      <c r="D225" s="19">
        <f>SUM(D230+D235+D240)</f>
        <v>11316.44</v>
      </c>
      <c r="E225" s="19">
        <f aca="true" t="shared" si="71" ref="E225:J225">SUM(E230+E235+E237)</f>
        <v>13588.39</v>
      </c>
      <c r="F225" s="19">
        <f t="shared" si="71"/>
        <v>13508.33</v>
      </c>
      <c r="G225" s="19">
        <f t="shared" si="71"/>
        <v>14709.819999999998</v>
      </c>
      <c r="H225" s="19">
        <f t="shared" si="71"/>
        <v>14110.800000000001</v>
      </c>
      <c r="I225" s="19">
        <f t="shared" si="71"/>
        <v>14110.800000000001</v>
      </c>
      <c r="J225" s="19">
        <f t="shared" si="71"/>
        <v>15031.740000000002</v>
      </c>
      <c r="K225" s="9"/>
    </row>
    <row r="226" spans="1:11" ht="15">
      <c r="A226" s="12">
        <f t="shared" si="66"/>
        <v>216</v>
      </c>
      <c r="B226" s="3" t="s">
        <v>6</v>
      </c>
      <c r="C226" s="19">
        <f>SUM(D226+E226+J226)</f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9"/>
    </row>
    <row r="227" spans="1:11" ht="51">
      <c r="A227" s="12">
        <f t="shared" si="66"/>
        <v>217</v>
      </c>
      <c r="B227" s="24" t="s">
        <v>82</v>
      </c>
      <c r="C227" s="19">
        <f>SUM(D227+E227+F227+G227+H227+I227+J227)</f>
        <v>24115.470000000005</v>
      </c>
      <c r="D227" s="19">
        <f aca="true" t="shared" si="72" ref="D227:J227">D228+D229+D230+D231</f>
        <v>3446.59</v>
      </c>
      <c r="E227" s="19">
        <f t="shared" si="72"/>
        <v>4315.97</v>
      </c>
      <c r="F227" s="19">
        <f t="shared" si="72"/>
        <v>2916.0699999999997</v>
      </c>
      <c r="G227" s="19">
        <f t="shared" si="72"/>
        <v>2992.88</v>
      </c>
      <c r="H227" s="19">
        <f t="shared" si="72"/>
        <v>2992.88</v>
      </c>
      <c r="I227" s="19">
        <f t="shared" si="72"/>
        <v>2992.88</v>
      </c>
      <c r="J227" s="19">
        <f t="shared" si="72"/>
        <v>4458.2</v>
      </c>
      <c r="K227" s="52" t="s">
        <v>54</v>
      </c>
    </row>
    <row r="228" spans="1:11" ht="15">
      <c r="A228" s="12">
        <f t="shared" si="66"/>
        <v>218</v>
      </c>
      <c r="B228" s="3" t="s">
        <v>3</v>
      </c>
      <c r="C228" s="19">
        <f>SUM(D228+E228+F228+G228+H228+I228+J228)</f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53"/>
    </row>
    <row r="229" spans="1:11" ht="15">
      <c r="A229" s="12">
        <f t="shared" si="66"/>
        <v>219</v>
      </c>
      <c r="B229" s="3" t="s">
        <v>4</v>
      </c>
      <c r="C229" s="19">
        <f>SUM(D229+E229+F229+G229+H229+I229+J229)</f>
        <v>281.72</v>
      </c>
      <c r="D229" s="19">
        <v>0</v>
      </c>
      <c r="E229" s="19">
        <v>0</v>
      </c>
      <c r="F229" s="19">
        <v>281.72</v>
      </c>
      <c r="G229" s="19">
        <v>0</v>
      </c>
      <c r="H229" s="19">
        <v>0</v>
      </c>
      <c r="I229" s="19">
        <v>0</v>
      </c>
      <c r="J229" s="19">
        <v>0</v>
      </c>
      <c r="K229" s="53"/>
    </row>
    <row r="230" spans="1:11" ht="14.25" customHeight="1">
      <c r="A230" s="12">
        <f t="shared" si="66"/>
        <v>220</v>
      </c>
      <c r="B230" s="3" t="s">
        <v>5</v>
      </c>
      <c r="C230" s="19">
        <f>SUM(D230+E230+F230+G230+H230+I230+J230)</f>
        <v>23833.750000000004</v>
      </c>
      <c r="D230" s="19">
        <v>3446.59</v>
      </c>
      <c r="E230" s="19">
        <v>4315.97</v>
      </c>
      <c r="F230" s="19">
        <v>2634.35</v>
      </c>
      <c r="G230" s="19">
        <v>2992.88</v>
      </c>
      <c r="H230" s="19">
        <v>2992.88</v>
      </c>
      <c r="I230" s="19">
        <v>2992.88</v>
      </c>
      <c r="J230" s="19">
        <v>4458.2</v>
      </c>
      <c r="K230" s="53"/>
    </row>
    <row r="231" spans="1:11" ht="15">
      <c r="A231" s="12">
        <f t="shared" si="66"/>
        <v>221</v>
      </c>
      <c r="B231" s="3" t="s">
        <v>6</v>
      </c>
      <c r="C231" s="19">
        <f>SUM(D231+E231+J231)</f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54"/>
    </row>
    <row r="232" spans="1:11" ht="72">
      <c r="A232" s="12">
        <f t="shared" si="66"/>
        <v>222</v>
      </c>
      <c r="B232" s="37" t="s">
        <v>83</v>
      </c>
      <c r="C232" s="19">
        <f>SUM(D232+E232+F232+G232+H232+I232+J232)</f>
        <v>68930.62</v>
      </c>
      <c r="D232" s="19">
        <f aca="true" t="shared" si="73" ref="D232:J232">SUM(D233+D234+D235+D236)</f>
        <v>7569.85</v>
      </c>
      <c r="E232" s="19">
        <f t="shared" si="73"/>
        <v>8024.78</v>
      </c>
      <c r="F232" s="19">
        <f t="shared" si="73"/>
        <v>10692.83</v>
      </c>
      <c r="G232" s="19">
        <f t="shared" si="73"/>
        <v>11189.22</v>
      </c>
      <c r="H232" s="19">
        <f t="shared" si="73"/>
        <v>10590.2</v>
      </c>
      <c r="I232" s="19">
        <f t="shared" si="73"/>
        <v>10590.2</v>
      </c>
      <c r="J232" s="19">
        <f t="shared" si="73"/>
        <v>10273.54</v>
      </c>
      <c r="K232" s="52" t="s">
        <v>55</v>
      </c>
    </row>
    <row r="233" spans="1:11" ht="15">
      <c r="A233" s="12">
        <f t="shared" si="66"/>
        <v>223</v>
      </c>
      <c r="B233" s="3" t="s">
        <v>3</v>
      </c>
      <c r="C233" s="19">
        <f>SUM(D233+E233+F233+G233+H233+I233+J233)</f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53"/>
    </row>
    <row r="234" spans="1:11" ht="15">
      <c r="A234" s="12">
        <f t="shared" si="66"/>
        <v>224</v>
      </c>
      <c r="B234" s="3" t="s">
        <v>4</v>
      </c>
      <c r="C234" s="19">
        <f>SUM(D234+E234+F234+G234+H234+I234+J234)</f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53"/>
    </row>
    <row r="235" spans="1:11" ht="15">
      <c r="A235" s="12">
        <f t="shared" si="66"/>
        <v>225</v>
      </c>
      <c r="B235" s="3" t="s">
        <v>5</v>
      </c>
      <c r="C235" s="19">
        <f>SUM(D235+E235+F235+G235+H235+I235+J235)</f>
        <v>68930.62</v>
      </c>
      <c r="D235" s="19">
        <v>7569.85</v>
      </c>
      <c r="E235" s="19">
        <v>8024.78</v>
      </c>
      <c r="F235" s="19">
        <v>10692.83</v>
      </c>
      <c r="G235" s="19">
        <v>11189.22</v>
      </c>
      <c r="H235" s="19">
        <v>10590.2</v>
      </c>
      <c r="I235" s="19">
        <v>10590.2</v>
      </c>
      <c r="J235" s="19">
        <v>10273.54</v>
      </c>
      <c r="K235" s="53"/>
    </row>
    <row r="236" spans="1:11" ht="16.5" customHeight="1">
      <c r="A236" s="12">
        <f t="shared" si="66"/>
        <v>226</v>
      </c>
      <c r="B236" s="3" t="s">
        <v>6</v>
      </c>
      <c r="C236" s="19">
        <f>SUM(D236+E236+J236)</f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54"/>
    </row>
    <row r="237" spans="1:11" ht="102">
      <c r="A237" s="12">
        <f t="shared" si="66"/>
        <v>227</v>
      </c>
      <c r="B237" s="34" t="s">
        <v>84</v>
      </c>
      <c r="C237" s="22">
        <f>SUM(D237+E237+F237+G237+H237+I237+J237)</f>
        <v>3611.9500000000007</v>
      </c>
      <c r="D237" s="22">
        <f aca="true" t="shared" si="74" ref="D237:J237">D238+D239+D240+D241</f>
        <v>300</v>
      </c>
      <c r="E237" s="22">
        <f t="shared" si="74"/>
        <v>1247.64</v>
      </c>
      <c r="F237" s="22">
        <f t="shared" si="74"/>
        <v>181.15</v>
      </c>
      <c r="G237" s="22">
        <f t="shared" si="74"/>
        <v>527.72</v>
      </c>
      <c r="H237" s="22">
        <f t="shared" si="74"/>
        <v>527.72</v>
      </c>
      <c r="I237" s="22">
        <f t="shared" si="74"/>
        <v>527.72</v>
      </c>
      <c r="J237" s="22">
        <f t="shared" si="74"/>
        <v>300</v>
      </c>
      <c r="K237" s="52" t="s">
        <v>56</v>
      </c>
    </row>
    <row r="238" spans="1:11" ht="15">
      <c r="A238" s="12">
        <f t="shared" si="66"/>
        <v>228</v>
      </c>
      <c r="B238" s="3" t="s">
        <v>3</v>
      </c>
      <c r="C238" s="22">
        <f>SUM(D238+E238+F238+G238+H238+I238+J238)</f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53"/>
    </row>
    <row r="239" spans="1:11" ht="15">
      <c r="A239" s="12">
        <f t="shared" si="66"/>
        <v>229</v>
      </c>
      <c r="B239" s="3" t="s">
        <v>4</v>
      </c>
      <c r="C239" s="22">
        <f>SUM(D239+E239+F239+G239+H239+I239+J239)</f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53"/>
    </row>
    <row r="240" spans="1:11" ht="15">
      <c r="A240" s="12">
        <f t="shared" si="66"/>
        <v>230</v>
      </c>
      <c r="B240" s="3" t="s">
        <v>5</v>
      </c>
      <c r="C240" s="22">
        <f>SUM(D240+E240+F240+G240+H240+I240+J240)</f>
        <v>3611.9500000000007</v>
      </c>
      <c r="D240" s="22">
        <v>300</v>
      </c>
      <c r="E240" s="22">
        <v>1247.64</v>
      </c>
      <c r="F240" s="22">
        <v>181.15</v>
      </c>
      <c r="G240" s="22">
        <v>527.72</v>
      </c>
      <c r="H240" s="22">
        <v>527.72</v>
      </c>
      <c r="I240" s="22">
        <v>527.72</v>
      </c>
      <c r="J240" s="22">
        <v>300</v>
      </c>
      <c r="K240" s="53"/>
    </row>
    <row r="241" spans="1:11" ht="15">
      <c r="A241" s="12">
        <f t="shared" si="66"/>
        <v>231</v>
      </c>
      <c r="B241" s="3" t="s">
        <v>6</v>
      </c>
      <c r="C241" s="22">
        <f>SUM(D241+E241+J241)</f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54"/>
    </row>
    <row r="242" spans="1:11" ht="15">
      <c r="A242" s="12">
        <f t="shared" si="66"/>
        <v>232</v>
      </c>
      <c r="B242" s="45" t="s">
        <v>27</v>
      </c>
      <c r="C242" s="46"/>
      <c r="D242" s="46"/>
      <c r="E242" s="46"/>
      <c r="F242" s="46"/>
      <c r="G242" s="46"/>
      <c r="H242" s="46"/>
      <c r="I242" s="46"/>
      <c r="J242" s="46"/>
      <c r="K242" s="47"/>
    </row>
    <row r="243" spans="1:11" ht="38.25">
      <c r="A243" s="12">
        <f t="shared" si="66"/>
        <v>233</v>
      </c>
      <c r="B243" s="35" t="s">
        <v>9</v>
      </c>
      <c r="C243" s="22">
        <f>SUM(D243+E243+F243+G243+H243+I243+J243)</f>
        <v>4894.780000000001</v>
      </c>
      <c r="D243" s="22">
        <f aca="true" t="shared" si="75" ref="D243:J243">D244+D245+D246+D247</f>
        <v>1818.89</v>
      </c>
      <c r="E243" s="22">
        <f t="shared" si="75"/>
        <v>1114.1200000000001</v>
      </c>
      <c r="F243" s="22">
        <f t="shared" si="75"/>
        <v>483.75</v>
      </c>
      <c r="G243" s="22">
        <f t="shared" si="75"/>
        <v>227.33999999999997</v>
      </c>
      <c r="H243" s="22">
        <f t="shared" si="75"/>
        <v>227.33999999999997</v>
      </c>
      <c r="I243" s="22">
        <f t="shared" si="75"/>
        <v>227.33999999999997</v>
      </c>
      <c r="J243" s="22">
        <f t="shared" si="75"/>
        <v>796</v>
      </c>
      <c r="K243" s="9"/>
    </row>
    <row r="244" spans="1:11" ht="15">
      <c r="A244" s="12">
        <f t="shared" si="66"/>
        <v>234</v>
      </c>
      <c r="B244" s="3" t="s">
        <v>3</v>
      </c>
      <c r="C244" s="22">
        <f>SUM(D244+E244+F244+G244+H244+I244+J244)</f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9"/>
    </row>
    <row r="245" spans="1:11" ht="15">
      <c r="A245" s="12">
        <f t="shared" si="66"/>
        <v>235</v>
      </c>
      <c r="B245" s="3" t="s">
        <v>4</v>
      </c>
      <c r="C245" s="22">
        <f>SUM(D245+E245+F245+G245+H245+I245+J245)</f>
        <v>737.2</v>
      </c>
      <c r="D245" s="22">
        <f aca="true" t="shared" si="76" ref="D245:J246">SUM(D251+D267+D273)</f>
        <v>172.7</v>
      </c>
      <c r="E245" s="22">
        <f t="shared" si="76"/>
        <v>375.5</v>
      </c>
      <c r="F245" s="22">
        <f t="shared" si="76"/>
        <v>189</v>
      </c>
      <c r="G245" s="22">
        <f t="shared" si="76"/>
        <v>0</v>
      </c>
      <c r="H245" s="22">
        <f t="shared" si="76"/>
        <v>0</v>
      </c>
      <c r="I245" s="22">
        <f t="shared" si="76"/>
        <v>0</v>
      </c>
      <c r="J245" s="22">
        <f t="shared" si="76"/>
        <v>0</v>
      </c>
      <c r="K245" s="9"/>
    </row>
    <row r="246" spans="1:11" ht="15">
      <c r="A246" s="12">
        <f t="shared" si="66"/>
        <v>236</v>
      </c>
      <c r="B246" s="3" t="s">
        <v>5</v>
      </c>
      <c r="C246" s="22">
        <f>SUM(D246+E246+F246+G246+H246+I246+J246)</f>
        <v>4157.580000000001</v>
      </c>
      <c r="D246" s="22">
        <f t="shared" si="76"/>
        <v>1646.19</v>
      </c>
      <c r="E246" s="22">
        <f t="shared" si="76"/>
        <v>738.6200000000001</v>
      </c>
      <c r="F246" s="22">
        <f t="shared" si="76"/>
        <v>294.75</v>
      </c>
      <c r="G246" s="22">
        <f t="shared" si="76"/>
        <v>227.33999999999997</v>
      </c>
      <c r="H246" s="22">
        <f t="shared" si="76"/>
        <v>227.33999999999997</v>
      </c>
      <c r="I246" s="22">
        <f t="shared" si="76"/>
        <v>227.33999999999997</v>
      </c>
      <c r="J246" s="22">
        <f t="shared" si="76"/>
        <v>796</v>
      </c>
      <c r="K246" s="9"/>
    </row>
    <row r="247" spans="1:11" ht="15">
      <c r="A247" s="12">
        <f t="shared" si="66"/>
        <v>237</v>
      </c>
      <c r="B247" s="3" t="s">
        <v>6</v>
      </c>
      <c r="C247" s="22">
        <f>SUM(D247+E247+J247)</f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9"/>
    </row>
    <row r="248" spans="1:11" ht="15">
      <c r="A248" s="12">
        <f t="shared" si="66"/>
        <v>238</v>
      </c>
      <c r="B248" s="48" t="s">
        <v>10</v>
      </c>
      <c r="C248" s="49"/>
      <c r="D248" s="49"/>
      <c r="E248" s="49"/>
      <c r="F248" s="49"/>
      <c r="G248" s="49"/>
      <c r="H248" s="49"/>
      <c r="I248" s="49"/>
      <c r="J248" s="49"/>
      <c r="K248" s="50"/>
    </row>
    <row r="249" spans="1:11" ht="38.25">
      <c r="A249" s="12">
        <f t="shared" si="66"/>
        <v>239</v>
      </c>
      <c r="B249" s="35" t="s">
        <v>11</v>
      </c>
      <c r="C249" s="22">
        <f>SUM(D249+E249+F249+G249+H249+I249+J249)</f>
        <v>1297.8000000000002</v>
      </c>
      <c r="D249" s="22">
        <f aca="true" t="shared" si="77" ref="D249:J249">D250+D251+D252+D253</f>
        <v>276.3</v>
      </c>
      <c r="E249" s="22">
        <f t="shared" si="77"/>
        <v>477.40000000000003</v>
      </c>
      <c r="F249" s="22">
        <f t="shared" si="77"/>
        <v>221.5</v>
      </c>
      <c r="G249" s="22">
        <f t="shared" si="77"/>
        <v>29.2</v>
      </c>
      <c r="H249" s="22">
        <f t="shared" si="77"/>
        <v>29.2</v>
      </c>
      <c r="I249" s="22">
        <f t="shared" si="77"/>
        <v>29.2</v>
      </c>
      <c r="J249" s="22">
        <f t="shared" si="77"/>
        <v>235</v>
      </c>
      <c r="K249" s="9"/>
    </row>
    <row r="250" spans="1:11" ht="15">
      <c r="A250" s="12">
        <f t="shared" si="66"/>
        <v>240</v>
      </c>
      <c r="B250" s="3" t="s">
        <v>3</v>
      </c>
      <c r="C250" s="22">
        <f>SUM(D250+E250+F250+G250+H250+I250+J250)</f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9"/>
    </row>
    <row r="251" spans="1:11" ht="15">
      <c r="A251" s="12">
        <f t="shared" si="66"/>
        <v>241</v>
      </c>
      <c r="B251" s="3" t="s">
        <v>4</v>
      </c>
      <c r="C251" s="22">
        <f>SUM(D251+E251+F251+G251+H251+I251+J251)</f>
        <v>541.2</v>
      </c>
      <c r="D251" s="22">
        <f aca="true" t="shared" si="78" ref="D251:J252">SUM(D256+D261)</f>
        <v>91.3</v>
      </c>
      <c r="E251" s="22">
        <f t="shared" si="78"/>
        <v>297.6</v>
      </c>
      <c r="F251" s="22">
        <f t="shared" si="78"/>
        <v>152.3</v>
      </c>
      <c r="G251" s="22">
        <f t="shared" si="78"/>
        <v>0</v>
      </c>
      <c r="H251" s="22">
        <f t="shared" si="78"/>
        <v>0</v>
      </c>
      <c r="I251" s="22">
        <f t="shared" si="78"/>
        <v>0</v>
      </c>
      <c r="J251" s="22">
        <f t="shared" si="78"/>
        <v>0</v>
      </c>
      <c r="K251" s="9"/>
    </row>
    <row r="252" spans="1:11" ht="15">
      <c r="A252" s="12">
        <f t="shared" si="66"/>
        <v>242</v>
      </c>
      <c r="B252" s="3" t="s">
        <v>5</v>
      </c>
      <c r="C252" s="22">
        <f>SUM(D252+E252+F252+G252+H252+I252+J252)</f>
        <v>756.6</v>
      </c>
      <c r="D252" s="22">
        <f t="shared" si="78"/>
        <v>185</v>
      </c>
      <c r="E252" s="22">
        <f t="shared" si="78"/>
        <v>179.8</v>
      </c>
      <c r="F252" s="22">
        <f t="shared" si="78"/>
        <v>69.2</v>
      </c>
      <c r="G252" s="22">
        <f t="shared" si="78"/>
        <v>29.2</v>
      </c>
      <c r="H252" s="22">
        <f t="shared" si="78"/>
        <v>29.2</v>
      </c>
      <c r="I252" s="22">
        <f t="shared" si="78"/>
        <v>29.2</v>
      </c>
      <c r="J252" s="22">
        <f t="shared" si="78"/>
        <v>235</v>
      </c>
      <c r="K252" s="9"/>
    </row>
    <row r="253" spans="1:11" ht="15">
      <c r="A253" s="12">
        <f t="shared" si="66"/>
        <v>243</v>
      </c>
      <c r="B253" s="3" t="s">
        <v>6</v>
      </c>
      <c r="C253" s="22">
        <f>SUM(D253+E253+J253)</f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9"/>
    </row>
    <row r="254" spans="1:11" ht="140.25">
      <c r="A254" s="12">
        <f t="shared" si="66"/>
        <v>244</v>
      </c>
      <c r="B254" s="34" t="s">
        <v>85</v>
      </c>
      <c r="C254" s="22">
        <f>SUM(D254+E254+F254+G254+H254+I254+J254)</f>
        <v>1207.8000000000002</v>
      </c>
      <c r="D254" s="22">
        <f aca="true" t="shared" si="79" ref="D254:J254">SUM(D255+D256+D257+D258)</f>
        <v>276.3</v>
      </c>
      <c r="E254" s="22">
        <f t="shared" si="79"/>
        <v>477.40000000000003</v>
      </c>
      <c r="F254" s="22">
        <f t="shared" si="79"/>
        <v>181.5</v>
      </c>
      <c r="G254" s="22">
        <f t="shared" si="79"/>
        <v>29.2</v>
      </c>
      <c r="H254" s="22">
        <f t="shared" si="79"/>
        <v>29.2</v>
      </c>
      <c r="I254" s="22">
        <f t="shared" si="79"/>
        <v>29.2</v>
      </c>
      <c r="J254" s="22">
        <f t="shared" si="79"/>
        <v>185</v>
      </c>
      <c r="K254" s="58" t="s">
        <v>57</v>
      </c>
    </row>
    <row r="255" spans="1:11" ht="15">
      <c r="A255" s="12">
        <f t="shared" si="66"/>
        <v>245</v>
      </c>
      <c r="B255" s="3" t="s">
        <v>3</v>
      </c>
      <c r="C255" s="22">
        <f>SUM(D255+E255+F255+G255+H255+I255+J255)</f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59"/>
    </row>
    <row r="256" spans="1:11" ht="15">
      <c r="A256" s="12">
        <f t="shared" si="66"/>
        <v>246</v>
      </c>
      <c r="B256" s="3" t="s">
        <v>4</v>
      </c>
      <c r="C256" s="22">
        <f>SUM(D256+E256+F256+G256+H256+I256+J256)</f>
        <v>541.2</v>
      </c>
      <c r="D256" s="22">
        <v>91.3</v>
      </c>
      <c r="E256" s="22">
        <v>297.6</v>
      </c>
      <c r="F256" s="22">
        <v>152.3</v>
      </c>
      <c r="G256" s="22">
        <v>0</v>
      </c>
      <c r="H256" s="22">
        <v>0</v>
      </c>
      <c r="I256" s="22">
        <v>0</v>
      </c>
      <c r="J256" s="22">
        <v>0</v>
      </c>
      <c r="K256" s="59"/>
    </row>
    <row r="257" spans="1:11" ht="15">
      <c r="A257" s="12">
        <f t="shared" si="66"/>
        <v>247</v>
      </c>
      <c r="B257" s="3" t="s">
        <v>5</v>
      </c>
      <c r="C257" s="22">
        <f>SUM(D257+E257+F257+G257+H257+I257+J257)</f>
        <v>666.5999999999999</v>
      </c>
      <c r="D257" s="22">
        <v>185</v>
      </c>
      <c r="E257" s="22">
        <v>179.8</v>
      </c>
      <c r="F257" s="22">
        <v>29.2</v>
      </c>
      <c r="G257" s="22">
        <v>29.2</v>
      </c>
      <c r="H257" s="22">
        <v>29.2</v>
      </c>
      <c r="I257" s="22">
        <v>29.2</v>
      </c>
      <c r="J257" s="22">
        <v>185</v>
      </c>
      <c r="K257" s="59"/>
    </row>
    <row r="258" spans="1:11" ht="15">
      <c r="A258" s="12">
        <f t="shared" si="66"/>
        <v>248</v>
      </c>
      <c r="B258" s="3" t="s">
        <v>6</v>
      </c>
      <c r="C258" s="22">
        <f>SUM(D258+E258+J258)</f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60"/>
    </row>
    <row r="259" spans="1:11" ht="76.5">
      <c r="A259" s="12">
        <f t="shared" si="66"/>
        <v>249</v>
      </c>
      <c r="B259" s="34" t="s">
        <v>86</v>
      </c>
      <c r="C259" s="4">
        <f>SUM(D259+E259+F259+G259+H259+I259+J259)</f>
        <v>90</v>
      </c>
      <c r="D259" s="4">
        <f aca="true" t="shared" si="80" ref="D259:J259">SUM(D260+D261+D262+D263)</f>
        <v>0</v>
      </c>
      <c r="E259" s="4">
        <f t="shared" si="80"/>
        <v>0</v>
      </c>
      <c r="F259" s="4">
        <f t="shared" si="80"/>
        <v>40</v>
      </c>
      <c r="G259" s="4">
        <f t="shared" si="80"/>
        <v>0</v>
      </c>
      <c r="H259" s="4">
        <f t="shared" si="80"/>
        <v>0</v>
      </c>
      <c r="I259" s="4">
        <f t="shared" si="80"/>
        <v>0</v>
      </c>
      <c r="J259" s="4">
        <f t="shared" si="80"/>
        <v>50</v>
      </c>
      <c r="K259" s="58" t="s">
        <v>100</v>
      </c>
    </row>
    <row r="260" spans="1:11" ht="15">
      <c r="A260" s="12">
        <f t="shared" si="66"/>
        <v>250</v>
      </c>
      <c r="B260" s="3" t="s">
        <v>3</v>
      </c>
      <c r="C260" s="4">
        <f>SUM(D260+E260+F260+G260+H260+I260+J260)</f>
        <v>0</v>
      </c>
      <c r="D260" s="4"/>
      <c r="E260" s="4"/>
      <c r="F260" s="4"/>
      <c r="G260" s="4"/>
      <c r="H260" s="4"/>
      <c r="I260" s="4"/>
      <c r="J260" s="4"/>
      <c r="K260" s="59"/>
    </row>
    <row r="261" spans="1:11" ht="15">
      <c r="A261" s="12">
        <f t="shared" si="66"/>
        <v>251</v>
      </c>
      <c r="B261" s="3" t="s">
        <v>4</v>
      </c>
      <c r="C261" s="4">
        <f>SUM(D261+E261+F261+G261+H261+I261+J261)</f>
        <v>0</v>
      </c>
      <c r="D261" s="4">
        <v>0</v>
      </c>
      <c r="E261" s="4"/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59"/>
    </row>
    <row r="262" spans="1:11" ht="15">
      <c r="A262" s="12">
        <f t="shared" si="66"/>
        <v>252</v>
      </c>
      <c r="B262" s="3" t="s">
        <v>5</v>
      </c>
      <c r="C262" s="4">
        <f>SUM(D262+E262+F262+G262+H262+I262+J262)</f>
        <v>90</v>
      </c>
      <c r="D262" s="4">
        <v>0</v>
      </c>
      <c r="E262" s="4">
        <v>0</v>
      </c>
      <c r="F262" s="4">
        <v>40</v>
      </c>
      <c r="G262" s="4">
        <v>0</v>
      </c>
      <c r="H262" s="4">
        <v>0</v>
      </c>
      <c r="I262" s="4">
        <v>0</v>
      </c>
      <c r="J262" s="4">
        <v>50</v>
      </c>
      <c r="K262" s="59"/>
    </row>
    <row r="263" spans="1:11" ht="15">
      <c r="A263" s="12">
        <f t="shared" si="66"/>
        <v>253</v>
      </c>
      <c r="B263" s="3" t="s">
        <v>6</v>
      </c>
      <c r="C263" s="4">
        <f>SUM(D263+E263+F263+G263+H263+I263+J263)</f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60"/>
    </row>
    <row r="264" spans="1:11" ht="15">
      <c r="A264" s="12">
        <f t="shared" si="66"/>
        <v>254</v>
      </c>
      <c r="B264" s="48" t="s">
        <v>20</v>
      </c>
      <c r="C264" s="49"/>
      <c r="D264" s="49"/>
      <c r="E264" s="49"/>
      <c r="F264" s="49"/>
      <c r="G264" s="49"/>
      <c r="H264" s="49"/>
      <c r="I264" s="49"/>
      <c r="J264" s="49"/>
      <c r="K264" s="50"/>
    </row>
    <row r="265" spans="1:11" ht="63.75">
      <c r="A265" s="12">
        <f t="shared" si="66"/>
        <v>255</v>
      </c>
      <c r="B265" s="35" t="s">
        <v>21</v>
      </c>
      <c r="C265" s="22">
        <f>SUM(D265+E265+F265+G265+H265+I265+J265)</f>
        <v>0</v>
      </c>
      <c r="D265" s="22">
        <f aca="true" t="shared" si="81" ref="D265:J265">D266+D267+D268+D269</f>
        <v>0</v>
      </c>
      <c r="E265" s="22">
        <f t="shared" si="81"/>
        <v>0</v>
      </c>
      <c r="F265" s="22">
        <f t="shared" si="81"/>
        <v>0</v>
      </c>
      <c r="G265" s="22">
        <f t="shared" si="81"/>
        <v>0</v>
      </c>
      <c r="H265" s="22">
        <f t="shared" si="81"/>
        <v>0</v>
      </c>
      <c r="I265" s="22">
        <f t="shared" si="81"/>
        <v>0</v>
      </c>
      <c r="J265" s="22">
        <f t="shared" si="81"/>
        <v>0</v>
      </c>
      <c r="K265" s="9"/>
    </row>
    <row r="266" spans="1:11" ht="15">
      <c r="A266" s="12">
        <f t="shared" si="66"/>
        <v>256</v>
      </c>
      <c r="B266" s="3" t="s">
        <v>3</v>
      </c>
      <c r="C266" s="22">
        <f>SUM(D266+E266+F266+G266+H266+I266+J266)</f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9"/>
    </row>
    <row r="267" spans="1:11" ht="15">
      <c r="A267" s="12">
        <f t="shared" si="66"/>
        <v>257</v>
      </c>
      <c r="B267" s="3" t="s">
        <v>4</v>
      </c>
      <c r="C267" s="22">
        <f>SUM(D267+E267+F267+G267+H267+I267+J267)</f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9"/>
    </row>
    <row r="268" spans="1:11" ht="15">
      <c r="A268" s="12">
        <f aca="true" t="shared" si="82" ref="A268:A331">1+A267</f>
        <v>258</v>
      </c>
      <c r="B268" s="3" t="s">
        <v>5</v>
      </c>
      <c r="C268" s="22">
        <f>SUM(D268+E268+F268+G268+H268+I268+J268)</f>
        <v>0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9"/>
    </row>
    <row r="269" spans="1:11" ht="15">
      <c r="A269" s="12">
        <f t="shared" si="82"/>
        <v>259</v>
      </c>
      <c r="B269" s="3" t="s">
        <v>6</v>
      </c>
      <c r="C269" s="22">
        <v>0</v>
      </c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9"/>
    </row>
    <row r="270" spans="1:11" ht="15">
      <c r="A270" s="12">
        <f t="shared" si="82"/>
        <v>260</v>
      </c>
      <c r="B270" s="51" t="s">
        <v>22</v>
      </c>
      <c r="C270" s="51"/>
      <c r="D270" s="51"/>
      <c r="E270" s="51"/>
      <c r="F270" s="51"/>
      <c r="G270" s="51"/>
      <c r="H270" s="51"/>
      <c r="I270" s="51"/>
      <c r="J270" s="51"/>
      <c r="K270" s="51"/>
    </row>
    <row r="271" spans="1:11" ht="38.25">
      <c r="A271" s="12">
        <f t="shared" si="82"/>
        <v>261</v>
      </c>
      <c r="B271" s="35" t="s">
        <v>13</v>
      </c>
      <c r="C271" s="22">
        <f>SUM(D271+E271+F271+G271+H271+I271+J271)</f>
        <v>3596.98</v>
      </c>
      <c r="D271" s="22">
        <f aca="true" t="shared" si="83" ref="D271:J271">D272+D273+D274+D275</f>
        <v>1542.5900000000001</v>
      </c>
      <c r="E271" s="22">
        <f t="shared" si="83"/>
        <v>636.72</v>
      </c>
      <c r="F271" s="22">
        <f t="shared" si="83"/>
        <v>262.25</v>
      </c>
      <c r="G271" s="22">
        <f t="shared" si="83"/>
        <v>198.14</v>
      </c>
      <c r="H271" s="22">
        <f t="shared" si="83"/>
        <v>198.14</v>
      </c>
      <c r="I271" s="22">
        <f t="shared" si="83"/>
        <v>198.14</v>
      </c>
      <c r="J271" s="22">
        <f t="shared" si="83"/>
        <v>561</v>
      </c>
      <c r="K271" s="9"/>
    </row>
    <row r="272" spans="1:11" ht="15">
      <c r="A272" s="12">
        <f t="shared" si="82"/>
        <v>262</v>
      </c>
      <c r="B272" s="3" t="s">
        <v>3</v>
      </c>
      <c r="C272" s="22">
        <f>SUM(D272+E272+F272+G272+H272+I272+J272)</f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9"/>
    </row>
    <row r="273" spans="1:11" ht="15">
      <c r="A273" s="12">
        <f t="shared" si="82"/>
        <v>263</v>
      </c>
      <c r="B273" s="3" t="s">
        <v>4</v>
      </c>
      <c r="C273" s="22">
        <f>SUM(D273+E273+F273+G273+H273+I273+J273)</f>
        <v>196</v>
      </c>
      <c r="D273" s="22">
        <f aca="true" t="shared" si="84" ref="D273:J274">SUM(D278+D283+D288+D293+D298)</f>
        <v>81.4</v>
      </c>
      <c r="E273" s="22">
        <f t="shared" si="84"/>
        <v>77.9</v>
      </c>
      <c r="F273" s="22">
        <f t="shared" si="84"/>
        <v>36.7</v>
      </c>
      <c r="G273" s="22">
        <f t="shared" si="84"/>
        <v>0</v>
      </c>
      <c r="H273" s="22">
        <f t="shared" si="84"/>
        <v>0</v>
      </c>
      <c r="I273" s="22">
        <f t="shared" si="84"/>
        <v>0</v>
      </c>
      <c r="J273" s="22">
        <f t="shared" si="84"/>
        <v>0</v>
      </c>
      <c r="K273" s="9"/>
    </row>
    <row r="274" spans="1:11" ht="15">
      <c r="A274" s="12">
        <f t="shared" si="82"/>
        <v>264</v>
      </c>
      <c r="B274" s="3" t="s">
        <v>5</v>
      </c>
      <c r="C274" s="22">
        <f>SUM(D274+E274+F274+G274+H274+I274+J274)</f>
        <v>3400.98</v>
      </c>
      <c r="D274" s="22">
        <f t="shared" si="84"/>
        <v>1461.19</v>
      </c>
      <c r="E274" s="22">
        <f t="shared" si="84"/>
        <v>558.82</v>
      </c>
      <c r="F274" s="22">
        <f t="shared" si="84"/>
        <v>225.55</v>
      </c>
      <c r="G274" s="22">
        <f t="shared" si="84"/>
        <v>198.14</v>
      </c>
      <c r="H274" s="22">
        <f t="shared" si="84"/>
        <v>198.14</v>
      </c>
      <c r="I274" s="22">
        <f t="shared" si="84"/>
        <v>198.14</v>
      </c>
      <c r="J274" s="22">
        <f t="shared" si="84"/>
        <v>561</v>
      </c>
      <c r="K274" s="9"/>
    </row>
    <row r="275" spans="1:11" ht="15">
      <c r="A275" s="12">
        <f t="shared" si="82"/>
        <v>265</v>
      </c>
      <c r="B275" s="3" t="s">
        <v>6</v>
      </c>
      <c r="C275" s="22"/>
      <c r="D275" s="22"/>
      <c r="E275" s="22"/>
      <c r="F275" s="22"/>
      <c r="G275" s="22"/>
      <c r="H275" s="22"/>
      <c r="I275" s="22"/>
      <c r="J275" s="22"/>
      <c r="K275" s="9"/>
    </row>
    <row r="276" spans="1:11" ht="127.5" customHeight="1">
      <c r="A276" s="12">
        <f t="shared" si="82"/>
        <v>266</v>
      </c>
      <c r="B276" s="34" t="s">
        <v>87</v>
      </c>
      <c r="C276" s="22">
        <f>SUM(D276+E276+F276+G276+H276+I276+J276)</f>
        <v>187.4</v>
      </c>
      <c r="D276" s="22">
        <f aca="true" t="shared" si="85" ref="D276:J276">SUM(D277+D278+D279+D280)</f>
        <v>22.4</v>
      </c>
      <c r="E276" s="22">
        <f t="shared" si="85"/>
        <v>75</v>
      </c>
      <c r="F276" s="22">
        <f t="shared" si="85"/>
        <v>0</v>
      </c>
      <c r="G276" s="22">
        <f t="shared" si="85"/>
        <v>0</v>
      </c>
      <c r="H276" s="22">
        <f t="shared" si="85"/>
        <v>0</v>
      </c>
      <c r="I276" s="22">
        <f t="shared" si="85"/>
        <v>0</v>
      </c>
      <c r="J276" s="22">
        <f t="shared" si="85"/>
        <v>90</v>
      </c>
      <c r="K276" s="13" t="s">
        <v>58</v>
      </c>
    </row>
    <row r="277" spans="1:11" ht="15">
      <c r="A277" s="12">
        <f t="shared" si="82"/>
        <v>267</v>
      </c>
      <c r="B277" s="3" t="s">
        <v>3</v>
      </c>
      <c r="C277" s="22">
        <f>SUM(D277+E277+F277+G277+H277+I277+J277)</f>
        <v>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3"/>
    </row>
    <row r="278" spans="1:11" ht="15">
      <c r="A278" s="12">
        <f t="shared" si="82"/>
        <v>268</v>
      </c>
      <c r="B278" s="3" t="s">
        <v>4</v>
      </c>
      <c r="C278" s="22">
        <f>SUM(D278+E278+F278+G278+H278+I278+J278)</f>
        <v>0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9"/>
    </row>
    <row r="279" spans="1:11" ht="15">
      <c r="A279" s="12">
        <f t="shared" si="82"/>
        <v>269</v>
      </c>
      <c r="B279" s="3" t="s">
        <v>5</v>
      </c>
      <c r="C279" s="22">
        <f>SUM(D279+E279+F279+G279+H279+I279+J279)</f>
        <v>187.4</v>
      </c>
      <c r="D279" s="22">
        <v>22.4</v>
      </c>
      <c r="E279" s="22">
        <v>75</v>
      </c>
      <c r="F279" s="22">
        <v>0</v>
      </c>
      <c r="G279" s="22">
        <v>0</v>
      </c>
      <c r="H279" s="22">
        <v>0</v>
      </c>
      <c r="I279" s="22">
        <v>0</v>
      </c>
      <c r="J279" s="22">
        <v>90</v>
      </c>
      <c r="K279" s="9"/>
    </row>
    <row r="280" spans="1:11" ht="15">
      <c r="A280" s="12">
        <f t="shared" si="82"/>
        <v>270</v>
      </c>
      <c r="B280" s="3" t="s">
        <v>6</v>
      </c>
      <c r="C280" s="22">
        <f>SUM(D280+E280+J280)</f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9"/>
    </row>
    <row r="281" spans="1:11" ht="102">
      <c r="A281" s="12">
        <f t="shared" si="82"/>
        <v>271</v>
      </c>
      <c r="B281" s="34" t="s">
        <v>88</v>
      </c>
      <c r="C281" s="22">
        <f>SUM(D281+E281+F281+G281+H281+I281+J281)</f>
        <v>193.87</v>
      </c>
      <c r="D281" s="22">
        <f aca="true" t="shared" si="86" ref="D281:J281">SUM(D282+D283+D284+D285)</f>
        <v>42</v>
      </c>
      <c r="E281" s="22">
        <f t="shared" si="86"/>
        <v>45.4</v>
      </c>
      <c r="F281" s="22">
        <f t="shared" si="86"/>
        <v>15.75</v>
      </c>
      <c r="G281" s="22">
        <f t="shared" si="86"/>
        <v>16.24</v>
      </c>
      <c r="H281" s="22">
        <f t="shared" si="86"/>
        <v>16.24</v>
      </c>
      <c r="I281" s="22">
        <f t="shared" si="86"/>
        <v>16.24</v>
      </c>
      <c r="J281" s="22">
        <f t="shared" si="86"/>
        <v>42</v>
      </c>
      <c r="K281" s="58" t="s">
        <v>59</v>
      </c>
    </row>
    <row r="282" spans="1:11" ht="15">
      <c r="A282" s="12">
        <f t="shared" si="82"/>
        <v>272</v>
      </c>
      <c r="B282" s="3" t="s">
        <v>3</v>
      </c>
      <c r="C282" s="22">
        <f>SUM(D282+E282+F282+G282+H282+I282+J282)</f>
        <v>0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59"/>
    </row>
    <row r="283" spans="1:11" ht="15">
      <c r="A283" s="12">
        <f t="shared" si="82"/>
        <v>273</v>
      </c>
      <c r="B283" s="3" t="s">
        <v>4</v>
      </c>
      <c r="C283" s="22">
        <f>SUM(D283+E283+F283+G283+H283+I283+J283)</f>
        <v>0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59"/>
    </row>
    <row r="284" spans="1:11" ht="15">
      <c r="A284" s="12">
        <f t="shared" si="82"/>
        <v>274</v>
      </c>
      <c r="B284" s="3" t="s">
        <v>5</v>
      </c>
      <c r="C284" s="22">
        <f>SUM(D284+E284+F284+G284+H284+I284+J284)</f>
        <v>193.87</v>
      </c>
      <c r="D284" s="22">
        <v>42</v>
      </c>
      <c r="E284" s="22">
        <v>45.4</v>
      </c>
      <c r="F284" s="22">
        <v>15.75</v>
      </c>
      <c r="G284" s="22">
        <v>16.24</v>
      </c>
      <c r="H284" s="22">
        <v>16.24</v>
      </c>
      <c r="I284" s="22">
        <v>16.24</v>
      </c>
      <c r="J284" s="22">
        <v>42</v>
      </c>
      <c r="K284" s="59"/>
    </row>
    <row r="285" spans="1:11" ht="15">
      <c r="A285" s="12">
        <f t="shared" si="82"/>
        <v>275</v>
      </c>
      <c r="B285" s="3" t="s">
        <v>6</v>
      </c>
      <c r="C285" s="22">
        <f>SUM(D285+E285+J285)</f>
        <v>0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60"/>
    </row>
    <row r="286" spans="1:11" ht="102">
      <c r="A286" s="12">
        <f t="shared" si="82"/>
        <v>276</v>
      </c>
      <c r="B286" s="34" t="s">
        <v>89</v>
      </c>
      <c r="C286" s="22">
        <f>SUM(D286+E286+F286+G286+H286+I286+J286)</f>
        <v>1833.9099999999996</v>
      </c>
      <c r="D286" s="22">
        <f aca="true" t="shared" si="87" ref="D286:J286">SUM(D287+D288+D289+D290)</f>
        <v>1156.79</v>
      </c>
      <c r="E286" s="22">
        <f t="shared" si="87"/>
        <v>224.82</v>
      </c>
      <c r="F286" s="22">
        <f t="shared" si="87"/>
        <v>93</v>
      </c>
      <c r="G286" s="22">
        <f t="shared" si="87"/>
        <v>65.1</v>
      </c>
      <c r="H286" s="22">
        <f t="shared" si="87"/>
        <v>65.1</v>
      </c>
      <c r="I286" s="22">
        <f t="shared" si="87"/>
        <v>65.1</v>
      </c>
      <c r="J286" s="22">
        <f t="shared" si="87"/>
        <v>164</v>
      </c>
      <c r="K286" s="58" t="s">
        <v>60</v>
      </c>
    </row>
    <row r="287" spans="1:11" ht="15">
      <c r="A287" s="12">
        <f t="shared" si="82"/>
        <v>277</v>
      </c>
      <c r="B287" s="3" t="s">
        <v>3</v>
      </c>
      <c r="C287" s="22">
        <f>SUM(D287+E287+F287+G287+H287+I287+J287)</f>
        <v>0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59"/>
    </row>
    <row r="288" spans="1:11" ht="15">
      <c r="A288" s="12">
        <f t="shared" si="82"/>
        <v>278</v>
      </c>
      <c r="B288" s="3" t="s">
        <v>4</v>
      </c>
      <c r="C288" s="22">
        <f>SUM(D288+E288+F288+G288+H288+I288+J288)</f>
        <v>0</v>
      </c>
      <c r="D288" s="22">
        <v>0</v>
      </c>
      <c r="E288" s="22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59"/>
    </row>
    <row r="289" spans="1:11" ht="15">
      <c r="A289" s="12">
        <f t="shared" si="82"/>
        <v>279</v>
      </c>
      <c r="B289" s="3" t="s">
        <v>5</v>
      </c>
      <c r="C289" s="22">
        <f>SUM(D289+E289+F289+G289+H289+I289+J289)</f>
        <v>1833.9099999999996</v>
      </c>
      <c r="D289" s="22">
        <v>1156.79</v>
      </c>
      <c r="E289" s="22">
        <v>224.82</v>
      </c>
      <c r="F289" s="22">
        <v>93</v>
      </c>
      <c r="G289" s="22">
        <v>65.1</v>
      </c>
      <c r="H289" s="22">
        <v>65.1</v>
      </c>
      <c r="I289" s="22">
        <v>65.1</v>
      </c>
      <c r="J289" s="22">
        <v>164</v>
      </c>
      <c r="K289" s="59"/>
    </row>
    <row r="290" spans="1:11" ht="15">
      <c r="A290" s="12">
        <f t="shared" si="82"/>
        <v>280</v>
      </c>
      <c r="B290" s="3" t="s">
        <v>6</v>
      </c>
      <c r="C290" s="22">
        <f>SUM(D290+E290+J290)</f>
        <v>0</v>
      </c>
      <c r="D290" s="22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60"/>
    </row>
    <row r="291" spans="1:11" ht="89.25">
      <c r="A291" s="12">
        <f t="shared" si="82"/>
        <v>281</v>
      </c>
      <c r="B291" s="34" t="s">
        <v>90</v>
      </c>
      <c r="C291" s="22">
        <f>SUM(D291+E291+F291+G291+H291+I291+J291)</f>
        <v>497.1</v>
      </c>
      <c r="D291" s="22">
        <f aca="true" t="shared" si="88" ref="D291:J291">SUM(D292+D293+D294+D295)</f>
        <v>139.9</v>
      </c>
      <c r="E291" s="22">
        <f t="shared" si="88"/>
        <v>105</v>
      </c>
      <c r="F291" s="22">
        <f t="shared" si="88"/>
        <v>36.8</v>
      </c>
      <c r="G291" s="22">
        <f t="shared" si="88"/>
        <v>36.8</v>
      </c>
      <c r="H291" s="22">
        <f t="shared" si="88"/>
        <v>36.8</v>
      </c>
      <c r="I291" s="22">
        <f t="shared" si="88"/>
        <v>36.8</v>
      </c>
      <c r="J291" s="22">
        <f t="shared" si="88"/>
        <v>105</v>
      </c>
      <c r="K291" s="58" t="s">
        <v>60</v>
      </c>
    </row>
    <row r="292" spans="1:11" ht="15">
      <c r="A292" s="12">
        <f t="shared" si="82"/>
        <v>282</v>
      </c>
      <c r="B292" s="3" t="s">
        <v>3</v>
      </c>
      <c r="C292" s="22">
        <f>SUM(D292+E292+F292+G292+H292+I292+J292)</f>
        <v>0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59"/>
    </row>
    <row r="293" spans="1:11" ht="15">
      <c r="A293" s="12">
        <f t="shared" si="82"/>
        <v>283</v>
      </c>
      <c r="B293" s="3" t="s">
        <v>4</v>
      </c>
      <c r="C293" s="22">
        <f>SUM(D293+E293+F293+G293+H293+I293+J293)</f>
        <v>34.9</v>
      </c>
      <c r="D293" s="22">
        <v>34.9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59"/>
    </row>
    <row r="294" spans="1:11" ht="15">
      <c r="A294" s="12">
        <f t="shared" si="82"/>
        <v>284</v>
      </c>
      <c r="B294" s="3" t="s">
        <v>5</v>
      </c>
      <c r="C294" s="22">
        <f>SUM(D294+E294+F294+G294+H294+I294+J294)</f>
        <v>462.20000000000005</v>
      </c>
      <c r="D294" s="22">
        <v>105</v>
      </c>
      <c r="E294" s="22">
        <v>105</v>
      </c>
      <c r="F294" s="22">
        <v>36.8</v>
      </c>
      <c r="G294" s="22">
        <v>36.8</v>
      </c>
      <c r="H294" s="22">
        <v>36.8</v>
      </c>
      <c r="I294" s="22">
        <v>36.8</v>
      </c>
      <c r="J294" s="22">
        <v>105</v>
      </c>
      <c r="K294" s="59"/>
    </row>
    <row r="295" spans="1:11" ht="17.25" customHeight="1">
      <c r="A295" s="12">
        <f t="shared" si="82"/>
        <v>285</v>
      </c>
      <c r="B295" s="3" t="s">
        <v>6</v>
      </c>
      <c r="C295" s="22">
        <f>SUM(D295:J295)</f>
        <v>0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60"/>
    </row>
    <row r="296" spans="1:11" ht="153">
      <c r="A296" s="12">
        <f t="shared" si="82"/>
        <v>286</v>
      </c>
      <c r="B296" s="24" t="s">
        <v>91</v>
      </c>
      <c r="C296" s="22">
        <f>SUM(D296+E296+F296+G296+H296+I296+J296)</f>
        <v>884.7</v>
      </c>
      <c r="D296" s="22">
        <f aca="true" t="shared" si="89" ref="D296:J296">SUM(D297+D298+D299+D300)</f>
        <v>181.5</v>
      </c>
      <c r="E296" s="22">
        <f t="shared" si="89"/>
        <v>186.5</v>
      </c>
      <c r="F296" s="22">
        <f t="shared" si="89"/>
        <v>116.7</v>
      </c>
      <c r="G296" s="22">
        <f t="shared" si="89"/>
        <v>80</v>
      </c>
      <c r="H296" s="22">
        <f t="shared" si="89"/>
        <v>80</v>
      </c>
      <c r="I296" s="22">
        <f t="shared" si="89"/>
        <v>80</v>
      </c>
      <c r="J296" s="22">
        <f t="shared" si="89"/>
        <v>160</v>
      </c>
      <c r="K296" s="58" t="s">
        <v>61</v>
      </c>
    </row>
    <row r="297" spans="1:11" ht="15">
      <c r="A297" s="12">
        <f t="shared" si="82"/>
        <v>287</v>
      </c>
      <c r="B297" s="3" t="s">
        <v>3</v>
      </c>
      <c r="C297" s="22">
        <f>SUM(D297+E297+F297+G297+H297+I297+J297)</f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59"/>
    </row>
    <row r="298" spans="1:11" ht="15">
      <c r="A298" s="12">
        <f t="shared" si="82"/>
        <v>288</v>
      </c>
      <c r="B298" s="3" t="s">
        <v>4</v>
      </c>
      <c r="C298" s="22">
        <f>SUM(D298+E298+F298+G298+H298+I298+J298)</f>
        <v>161.10000000000002</v>
      </c>
      <c r="D298" s="22">
        <v>46.5</v>
      </c>
      <c r="E298" s="22">
        <v>77.9</v>
      </c>
      <c r="F298" s="22">
        <v>36.7</v>
      </c>
      <c r="G298" s="22">
        <v>0</v>
      </c>
      <c r="H298" s="22">
        <v>0</v>
      </c>
      <c r="I298" s="22">
        <v>0</v>
      </c>
      <c r="J298" s="22">
        <v>0</v>
      </c>
      <c r="K298" s="59"/>
    </row>
    <row r="299" spans="1:11" ht="15">
      <c r="A299" s="12">
        <f t="shared" si="82"/>
        <v>289</v>
      </c>
      <c r="B299" s="3" t="s">
        <v>5</v>
      </c>
      <c r="C299" s="22">
        <f>SUM(D299+E299+F299+G299+H299+I299+J299)</f>
        <v>723.6</v>
      </c>
      <c r="D299" s="22">
        <v>135</v>
      </c>
      <c r="E299" s="22">
        <v>108.6</v>
      </c>
      <c r="F299" s="22">
        <v>80</v>
      </c>
      <c r="G299" s="22">
        <v>80</v>
      </c>
      <c r="H299" s="22">
        <v>80</v>
      </c>
      <c r="I299" s="22">
        <v>80</v>
      </c>
      <c r="J299" s="22">
        <v>160</v>
      </c>
      <c r="K299" s="59"/>
    </row>
    <row r="300" spans="1:11" ht="15">
      <c r="A300" s="12">
        <f t="shared" si="82"/>
        <v>290</v>
      </c>
      <c r="B300" s="3" t="s">
        <v>6</v>
      </c>
      <c r="C300" s="22">
        <f>SUM(D300:J300)</f>
        <v>0</v>
      </c>
      <c r="D300" s="22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60"/>
    </row>
    <row r="301" spans="1:11" ht="15">
      <c r="A301" s="12">
        <f t="shared" si="82"/>
        <v>291</v>
      </c>
      <c r="B301" s="45" t="s">
        <v>28</v>
      </c>
      <c r="C301" s="46"/>
      <c r="D301" s="46"/>
      <c r="E301" s="46"/>
      <c r="F301" s="46"/>
      <c r="G301" s="46"/>
      <c r="H301" s="46"/>
      <c r="I301" s="46"/>
      <c r="J301" s="46"/>
      <c r="K301" s="47"/>
    </row>
    <row r="302" spans="1:11" ht="38.25">
      <c r="A302" s="12">
        <f t="shared" si="82"/>
        <v>292</v>
      </c>
      <c r="B302" s="35" t="s">
        <v>9</v>
      </c>
      <c r="C302" s="22">
        <f>SUM(D302+E302+F302+G302+H302+I302+J302)</f>
        <v>19973.29</v>
      </c>
      <c r="D302" s="22">
        <f aca="true" t="shared" si="90" ref="D302:J302">D303+D304+D305+D306</f>
        <v>4636.8</v>
      </c>
      <c r="E302" s="22">
        <f t="shared" si="90"/>
        <v>5616.49</v>
      </c>
      <c r="F302" s="22">
        <f t="shared" si="90"/>
        <v>3672</v>
      </c>
      <c r="G302" s="22">
        <f t="shared" si="90"/>
        <v>1512</v>
      </c>
      <c r="H302" s="22">
        <f t="shared" si="90"/>
        <v>1512</v>
      </c>
      <c r="I302" s="22">
        <f t="shared" si="90"/>
        <v>1512</v>
      </c>
      <c r="J302" s="22">
        <f t="shared" si="90"/>
        <v>1512</v>
      </c>
      <c r="K302" s="9"/>
    </row>
    <row r="303" spans="1:11" ht="15">
      <c r="A303" s="12">
        <f t="shared" si="82"/>
        <v>293</v>
      </c>
      <c r="B303" s="3" t="s">
        <v>3</v>
      </c>
      <c r="C303" s="22">
        <f>SUM(D303:J303)</f>
        <v>2621.2</v>
      </c>
      <c r="D303" s="22">
        <f>D309+D315+D321</f>
        <v>721.5</v>
      </c>
      <c r="E303" s="22">
        <f>E321</f>
        <v>959.7</v>
      </c>
      <c r="F303" s="22">
        <f>F309+F315+F321</f>
        <v>940</v>
      </c>
      <c r="G303" s="22">
        <v>0</v>
      </c>
      <c r="H303" s="22">
        <v>0</v>
      </c>
      <c r="I303" s="22">
        <v>0</v>
      </c>
      <c r="J303" s="22">
        <v>0</v>
      </c>
      <c r="K303" s="9"/>
    </row>
    <row r="304" spans="1:11" ht="15">
      <c r="A304" s="12">
        <f t="shared" si="82"/>
        <v>294</v>
      </c>
      <c r="B304" s="3" t="s">
        <v>4</v>
      </c>
      <c r="C304" s="22">
        <f>SUM(D304:J304)</f>
        <v>5482.9</v>
      </c>
      <c r="D304" s="22">
        <f aca="true" t="shared" si="91" ref="D304:J306">SUM(D310+D316+D322)</f>
        <v>1867.9</v>
      </c>
      <c r="E304" s="22">
        <f t="shared" si="91"/>
        <v>2626.5</v>
      </c>
      <c r="F304" s="22">
        <f t="shared" si="91"/>
        <v>988.5</v>
      </c>
      <c r="G304" s="22">
        <f t="shared" si="91"/>
        <v>0</v>
      </c>
      <c r="H304" s="22">
        <f t="shared" si="91"/>
        <v>0</v>
      </c>
      <c r="I304" s="22">
        <f t="shared" si="91"/>
        <v>0</v>
      </c>
      <c r="J304" s="22">
        <f t="shared" si="91"/>
        <v>0</v>
      </c>
      <c r="K304" s="9"/>
    </row>
    <row r="305" spans="1:11" ht="15">
      <c r="A305" s="12">
        <f t="shared" si="82"/>
        <v>295</v>
      </c>
      <c r="B305" s="3" t="s">
        <v>5</v>
      </c>
      <c r="C305" s="22">
        <f>SUM(D305:J305)</f>
        <v>11869.19</v>
      </c>
      <c r="D305" s="22">
        <f t="shared" si="91"/>
        <v>2047.4</v>
      </c>
      <c r="E305" s="22">
        <f t="shared" si="91"/>
        <v>2030.29</v>
      </c>
      <c r="F305" s="22">
        <f t="shared" si="91"/>
        <v>1743.5</v>
      </c>
      <c r="G305" s="22">
        <f t="shared" si="91"/>
        <v>1512</v>
      </c>
      <c r="H305" s="22">
        <f t="shared" si="91"/>
        <v>1512</v>
      </c>
      <c r="I305" s="22">
        <f t="shared" si="91"/>
        <v>1512</v>
      </c>
      <c r="J305" s="22">
        <f t="shared" si="91"/>
        <v>1512</v>
      </c>
      <c r="K305" s="9"/>
    </row>
    <row r="306" spans="1:11" ht="15">
      <c r="A306" s="12">
        <f t="shared" si="82"/>
        <v>296</v>
      </c>
      <c r="B306" s="3" t="s">
        <v>6</v>
      </c>
      <c r="C306" s="22">
        <f>SUM(D306:J306)</f>
        <v>0</v>
      </c>
      <c r="D306" s="22">
        <f t="shared" si="91"/>
        <v>0</v>
      </c>
      <c r="E306" s="22">
        <f t="shared" si="91"/>
        <v>0</v>
      </c>
      <c r="F306" s="22">
        <f t="shared" si="91"/>
        <v>0</v>
      </c>
      <c r="G306" s="22">
        <f t="shared" si="91"/>
        <v>0</v>
      </c>
      <c r="H306" s="22">
        <f t="shared" si="91"/>
        <v>0</v>
      </c>
      <c r="I306" s="22">
        <f t="shared" si="91"/>
        <v>0</v>
      </c>
      <c r="J306" s="22">
        <f t="shared" si="91"/>
        <v>0</v>
      </c>
      <c r="K306" s="9"/>
    </row>
    <row r="307" spans="1:11" ht="15">
      <c r="A307" s="12">
        <f t="shared" si="82"/>
        <v>297</v>
      </c>
      <c r="B307" s="48" t="s">
        <v>10</v>
      </c>
      <c r="C307" s="49"/>
      <c r="D307" s="49"/>
      <c r="E307" s="49"/>
      <c r="F307" s="49"/>
      <c r="G307" s="49"/>
      <c r="H307" s="49"/>
      <c r="I307" s="49"/>
      <c r="J307" s="49"/>
      <c r="K307" s="50"/>
    </row>
    <row r="308" spans="1:11" ht="38.25">
      <c r="A308" s="12">
        <f t="shared" si="82"/>
        <v>298</v>
      </c>
      <c r="B308" s="35" t="s">
        <v>11</v>
      </c>
      <c r="C308" s="22">
        <f>SUM(D308:J308)</f>
        <v>0</v>
      </c>
      <c r="D308" s="22">
        <f aca="true" t="shared" si="92" ref="D308:J308">D309+D310+D311+D312</f>
        <v>0</v>
      </c>
      <c r="E308" s="22">
        <f t="shared" si="92"/>
        <v>0</v>
      </c>
      <c r="F308" s="22">
        <f t="shared" si="92"/>
        <v>0</v>
      </c>
      <c r="G308" s="22">
        <f t="shared" si="92"/>
        <v>0</v>
      </c>
      <c r="H308" s="22">
        <f t="shared" si="92"/>
        <v>0</v>
      </c>
      <c r="I308" s="22">
        <f t="shared" si="92"/>
        <v>0</v>
      </c>
      <c r="J308" s="22">
        <f t="shared" si="92"/>
        <v>0</v>
      </c>
      <c r="K308" s="9"/>
    </row>
    <row r="309" spans="1:11" ht="15">
      <c r="A309" s="12">
        <f t="shared" si="82"/>
        <v>299</v>
      </c>
      <c r="B309" s="3" t="s">
        <v>3</v>
      </c>
      <c r="C309" s="22">
        <f>SUM(D309:J309)</f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9"/>
    </row>
    <row r="310" spans="1:11" ht="15">
      <c r="A310" s="12">
        <f t="shared" si="82"/>
        <v>300</v>
      </c>
      <c r="B310" s="3" t="s">
        <v>4</v>
      </c>
      <c r="C310" s="22">
        <f>SUM(D310:J310)</f>
        <v>0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9"/>
    </row>
    <row r="311" spans="1:11" ht="15">
      <c r="A311" s="12">
        <f t="shared" si="82"/>
        <v>301</v>
      </c>
      <c r="B311" s="3" t="s">
        <v>5</v>
      </c>
      <c r="C311" s="22">
        <f>SUM(D311:J311)</f>
        <v>0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9"/>
    </row>
    <row r="312" spans="1:11" ht="15">
      <c r="A312" s="12">
        <f t="shared" si="82"/>
        <v>302</v>
      </c>
      <c r="B312" s="3" t="s">
        <v>6</v>
      </c>
      <c r="C312" s="22">
        <f>SUM(D312:J312)</f>
        <v>0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9"/>
    </row>
    <row r="313" spans="1:11" ht="15">
      <c r="A313" s="12">
        <f t="shared" si="82"/>
        <v>303</v>
      </c>
      <c r="B313" s="48" t="s">
        <v>20</v>
      </c>
      <c r="C313" s="49"/>
      <c r="D313" s="49"/>
      <c r="E313" s="49"/>
      <c r="F313" s="49"/>
      <c r="G313" s="49"/>
      <c r="H313" s="49"/>
      <c r="I313" s="49"/>
      <c r="J313" s="49"/>
      <c r="K313" s="50"/>
    </row>
    <row r="314" spans="1:11" ht="63.75">
      <c r="A314" s="12">
        <f t="shared" si="82"/>
        <v>304</v>
      </c>
      <c r="B314" s="35" t="s">
        <v>21</v>
      </c>
      <c r="C314" s="22">
        <f>SUM(D314:J314)</f>
        <v>0</v>
      </c>
      <c r="D314" s="22">
        <f aca="true" t="shared" si="93" ref="D314:J314">SUM(D315+D316+D317+D318)</f>
        <v>0</v>
      </c>
      <c r="E314" s="22">
        <f t="shared" si="93"/>
        <v>0</v>
      </c>
      <c r="F314" s="22">
        <f t="shared" si="93"/>
        <v>0</v>
      </c>
      <c r="G314" s="22">
        <f t="shared" si="93"/>
        <v>0</v>
      </c>
      <c r="H314" s="22">
        <f t="shared" si="93"/>
        <v>0</v>
      </c>
      <c r="I314" s="22">
        <f t="shared" si="93"/>
        <v>0</v>
      </c>
      <c r="J314" s="22">
        <f t="shared" si="93"/>
        <v>0</v>
      </c>
      <c r="K314" s="9"/>
    </row>
    <row r="315" spans="1:11" ht="15">
      <c r="A315" s="12">
        <f t="shared" si="82"/>
        <v>305</v>
      </c>
      <c r="B315" s="3" t="s">
        <v>3</v>
      </c>
      <c r="C315" s="22">
        <f>SUM(D315:J315)</f>
        <v>0</v>
      </c>
      <c r="D315" s="22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9"/>
    </row>
    <row r="316" spans="1:11" ht="15">
      <c r="A316" s="12">
        <f t="shared" si="82"/>
        <v>306</v>
      </c>
      <c r="B316" s="3" t="s">
        <v>4</v>
      </c>
      <c r="C316" s="22">
        <f>SUM(D316:J316)</f>
        <v>0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9"/>
    </row>
    <row r="317" spans="1:11" ht="15">
      <c r="A317" s="12">
        <f t="shared" si="82"/>
        <v>307</v>
      </c>
      <c r="B317" s="3" t="s">
        <v>5</v>
      </c>
      <c r="C317" s="22">
        <f>SUM(D317:J317)</f>
        <v>0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9"/>
    </row>
    <row r="318" spans="1:11" ht="15">
      <c r="A318" s="12">
        <f t="shared" si="82"/>
        <v>308</v>
      </c>
      <c r="B318" s="3" t="s">
        <v>6</v>
      </c>
      <c r="C318" s="22">
        <f>SUM(D318:J318)</f>
        <v>0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9"/>
    </row>
    <row r="319" spans="1:11" ht="15">
      <c r="A319" s="12">
        <f t="shared" si="82"/>
        <v>309</v>
      </c>
      <c r="B319" s="51" t="s">
        <v>22</v>
      </c>
      <c r="C319" s="51"/>
      <c r="D319" s="51"/>
      <c r="E319" s="51"/>
      <c r="F319" s="51"/>
      <c r="G319" s="51"/>
      <c r="H319" s="51"/>
      <c r="I319" s="51"/>
      <c r="J319" s="51"/>
      <c r="K319" s="51"/>
    </row>
    <row r="320" spans="1:11" ht="38.25">
      <c r="A320" s="12">
        <f t="shared" si="82"/>
        <v>310</v>
      </c>
      <c r="B320" s="35" t="s">
        <v>13</v>
      </c>
      <c r="C320" s="22">
        <f>SUM(D320:J320)</f>
        <v>19973.29</v>
      </c>
      <c r="D320" s="22">
        <f>SUM(D321:D324)</f>
        <v>4636.8</v>
      </c>
      <c r="E320" s="22">
        <f>E321+E322+E323</f>
        <v>5616.49</v>
      </c>
      <c r="F320" s="22">
        <f>F321+F322+F323+F324</f>
        <v>3672</v>
      </c>
      <c r="G320" s="22">
        <v>1512</v>
      </c>
      <c r="H320" s="22">
        <v>1512</v>
      </c>
      <c r="I320" s="22">
        <v>1512</v>
      </c>
      <c r="J320" s="22">
        <v>1512</v>
      </c>
      <c r="K320" s="9"/>
    </row>
    <row r="321" spans="1:11" ht="15">
      <c r="A321" s="12">
        <f t="shared" si="82"/>
        <v>311</v>
      </c>
      <c r="B321" s="3" t="s">
        <v>3</v>
      </c>
      <c r="C321" s="22">
        <f>SUM(D321:J321)</f>
        <v>2621.2</v>
      </c>
      <c r="D321" s="22">
        <f>D326</f>
        <v>721.5</v>
      </c>
      <c r="E321" s="22">
        <f>E326</f>
        <v>959.7</v>
      </c>
      <c r="F321" s="22">
        <f>F326</f>
        <v>940</v>
      </c>
      <c r="G321" s="22">
        <v>0</v>
      </c>
      <c r="H321" s="22">
        <v>0</v>
      </c>
      <c r="I321" s="22">
        <v>0</v>
      </c>
      <c r="J321" s="22">
        <v>0</v>
      </c>
      <c r="K321" s="9"/>
    </row>
    <row r="322" spans="1:11" ht="15">
      <c r="A322" s="12">
        <f t="shared" si="82"/>
        <v>312</v>
      </c>
      <c r="B322" s="3" t="s">
        <v>4</v>
      </c>
      <c r="C322" s="22">
        <f>SUM(D322:J322)</f>
        <v>5482.9</v>
      </c>
      <c r="D322" s="22">
        <f aca="true" t="shared" si="94" ref="D322:J323">D327</f>
        <v>1867.9</v>
      </c>
      <c r="E322" s="22">
        <f t="shared" si="94"/>
        <v>2626.5</v>
      </c>
      <c r="F322" s="22">
        <f t="shared" si="94"/>
        <v>988.5</v>
      </c>
      <c r="G322" s="22">
        <f t="shared" si="94"/>
        <v>0</v>
      </c>
      <c r="H322" s="22">
        <f t="shared" si="94"/>
        <v>0</v>
      </c>
      <c r="I322" s="22">
        <f t="shared" si="94"/>
        <v>0</v>
      </c>
      <c r="J322" s="22">
        <f t="shared" si="94"/>
        <v>0</v>
      </c>
      <c r="K322" s="9"/>
    </row>
    <row r="323" spans="1:11" ht="15">
      <c r="A323" s="12">
        <f t="shared" si="82"/>
        <v>313</v>
      </c>
      <c r="B323" s="3" t="s">
        <v>5</v>
      </c>
      <c r="C323" s="22">
        <f>SUM(D323:J323)</f>
        <v>11869.19</v>
      </c>
      <c r="D323" s="22">
        <f t="shared" si="94"/>
        <v>2047.4</v>
      </c>
      <c r="E323" s="22">
        <f t="shared" si="94"/>
        <v>2030.29</v>
      </c>
      <c r="F323" s="22">
        <f t="shared" si="94"/>
        <v>1743.5</v>
      </c>
      <c r="G323" s="22">
        <f t="shared" si="94"/>
        <v>1512</v>
      </c>
      <c r="H323" s="22">
        <f t="shared" si="94"/>
        <v>1512</v>
      </c>
      <c r="I323" s="22">
        <f t="shared" si="94"/>
        <v>1512</v>
      </c>
      <c r="J323" s="22">
        <f t="shared" si="94"/>
        <v>1512</v>
      </c>
      <c r="K323" s="9"/>
    </row>
    <row r="324" spans="1:11" ht="15">
      <c r="A324" s="12">
        <f t="shared" si="82"/>
        <v>314</v>
      </c>
      <c r="B324" s="3" t="s">
        <v>34</v>
      </c>
      <c r="C324" s="22">
        <f>SUM(D324:J324)</f>
        <v>0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9"/>
    </row>
    <row r="325" spans="1:11" ht="53.25" customHeight="1">
      <c r="A325" s="12">
        <f t="shared" si="82"/>
        <v>315</v>
      </c>
      <c r="B325" s="24" t="s">
        <v>92</v>
      </c>
      <c r="C325" s="19">
        <f>D325+E325+F325+G325+H325+I325+J325</f>
        <v>19973.29</v>
      </c>
      <c r="D325" s="19">
        <f aca="true" t="shared" si="95" ref="D325:J325">D326+D327+D328+D329</f>
        <v>4636.8</v>
      </c>
      <c r="E325" s="19">
        <f t="shared" si="95"/>
        <v>5616.49</v>
      </c>
      <c r="F325" s="19">
        <f t="shared" si="95"/>
        <v>3672</v>
      </c>
      <c r="G325" s="19">
        <f t="shared" si="95"/>
        <v>1512</v>
      </c>
      <c r="H325" s="19">
        <f t="shared" si="95"/>
        <v>1512</v>
      </c>
      <c r="I325" s="19">
        <f t="shared" si="95"/>
        <v>1512</v>
      </c>
      <c r="J325" s="19">
        <f t="shared" si="95"/>
        <v>1512</v>
      </c>
      <c r="K325" s="52" t="s">
        <v>62</v>
      </c>
    </row>
    <row r="326" spans="1:11" ht="15">
      <c r="A326" s="12">
        <f t="shared" si="82"/>
        <v>316</v>
      </c>
      <c r="B326" s="3" t="s">
        <v>3</v>
      </c>
      <c r="C326" s="19">
        <f>D326+E326+F326+G326+H326+I326+J326</f>
        <v>2621.2</v>
      </c>
      <c r="D326" s="27">
        <v>721.5</v>
      </c>
      <c r="E326" s="27">
        <v>959.7</v>
      </c>
      <c r="F326" s="27">
        <v>940</v>
      </c>
      <c r="G326" s="27">
        <v>0</v>
      </c>
      <c r="H326" s="27">
        <v>0</v>
      </c>
      <c r="I326" s="27">
        <v>0</v>
      </c>
      <c r="J326" s="19">
        <v>0</v>
      </c>
      <c r="K326" s="53"/>
    </row>
    <row r="327" spans="1:11" ht="15">
      <c r="A327" s="12">
        <f t="shared" si="82"/>
        <v>317</v>
      </c>
      <c r="B327" s="3" t="s">
        <v>4</v>
      </c>
      <c r="C327" s="41">
        <f>D327+E327+F327+G327+H327+I327+J327</f>
        <v>5482.9</v>
      </c>
      <c r="D327" s="28">
        <v>1867.9</v>
      </c>
      <c r="E327" s="42">
        <v>2626.5</v>
      </c>
      <c r="F327" s="42">
        <v>988.5</v>
      </c>
      <c r="G327" s="28">
        <v>0</v>
      </c>
      <c r="H327" s="28">
        <v>0</v>
      </c>
      <c r="I327" s="28">
        <v>0</v>
      </c>
      <c r="J327" s="19">
        <v>0</v>
      </c>
      <c r="K327" s="53"/>
    </row>
    <row r="328" spans="1:11" ht="15">
      <c r="A328" s="12">
        <f t="shared" si="82"/>
        <v>318</v>
      </c>
      <c r="B328" s="3" t="s">
        <v>5</v>
      </c>
      <c r="C328" s="41">
        <f>D328+E328+F328+G328+H328+I328+J328</f>
        <v>11869.19</v>
      </c>
      <c r="D328" s="28">
        <v>2047.4</v>
      </c>
      <c r="E328" s="42">
        <v>2030.29</v>
      </c>
      <c r="F328" s="42">
        <v>1743.5</v>
      </c>
      <c r="G328" s="28">
        <v>1512</v>
      </c>
      <c r="H328" s="28">
        <v>1512</v>
      </c>
      <c r="I328" s="28">
        <v>1512</v>
      </c>
      <c r="J328" s="19">
        <v>1512</v>
      </c>
      <c r="K328" s="53"/>
    </row>
    <row r="329" spans="1:11" ht="15">
      <c r="A329" s="12">
        <f t="shared" si="82"/>
        <v>319</v>
      </c>
      <c r="B329" s="3" t="s">
        <v>34</v>
      </c>
      <c r="C329" s="41">
        <f>SUM(D329:J329)</f>
        <v>0</v>
      </c>
      <c r="D329" s="28">
        <v>0</v>
      </c>
      <c r="E329" s="42">
        <v>0</v>
      </c>
      <c r="F329" s="42">
        <v>0</v>
      </c>
      <c r="G329" s="28">
        <v>0</v>
      </c>
      <c r="H329" s="28">
        <v>0</v>
      </c>
      <c r="I329" s="28">
        <v>0</v>
      </c>
      <c r="J329" s="19">
        <v>0</v>
      </c>
      <c r="K329" s="54"/>
    </row>
    <row r="330" spans="1:11" ht="15">
      <c r="A330" s="12">
        <f t="shared" si="82"/>
        <v>320</v>
      </c>
      <c r="B330" s="45" t="s">
        <v>36</v>
      </c>
      <c r="C330" s="46"/>
      <c r="D330" s="68"/>
      <c r="E330" s="68"/>
      <c r="F330" s="68"/>
      <c r="G330" s="68"/>
      <c r="H330" s="68"/>
      <c r="I330" s="68"/>
      <c r="J330" s="46"/>
      <c r="K330" s="47"/>
    </row>
    <row r="331" spans="1:11" ht="15">
      <c r="A331" s="12">
        <f t="shared" si="82"/>
        <v>321</v>
      </c>
      <c r="B331" s="48" t="s">
        <v>14</v>
      </c>
      <c r="C331" s="49"/>
      <c r="D331" s="49"/>
      <c r="E331" s="49"/>
      <c r="F331" s="49"/>
      <c r="G331" s="49"/>
      <c r="H331" s="49"/>
      <c r="I331" s="49"/>
      <c r="J331" s="49"/>
      <c r="K331" s="50"/>
    </row>
    <row r="332" spans="1:11" ht="38.25">
      <c r="A332" s="12">
        <f aca="true" t="shared" si="96" ref="A332:A380">1+A331</f>
        <v>322</v>
      </c>
      <c r="B332" s="35" t="s">
        <v>9</v>
      </c>
      <c r="C332" s="22">
        <f aca="true" t="shared" si="97" ref="C332:C341">SUM(D332:J332)</f>
        <v>11828.099999999999</v>
      </c>
      <c r="D332" s="22">
        <f aca="true" t="shared" si="98" ref="D332:J332">D333+D334+D335+D336</f>
        <v>1490.23</v>
      </c>
      <c r="E332" s="22">
        <f t="shared" si="98"/>
        <v>1591.51</v>
      </c>
      <c r="F332" s="22">
        <f t="shared" si="98"/>
        <v>1604.48</v>
      </c>
      <c r="G332" s="22">
        <f t="shared" si="98"/>
        <v>1649.21</v>
      </c>
      <c r="H332" s="22">
        <f t="shared" si="98"/>
        <v>1614.21</v>
      </c>
      <c r="I332" s="22">
        <f t="shared" si="98"/>
        <v>1614.21</v>
      </c>
      <c r="J332" s="22">
        <f t="shared" si="98"/>
        <v>2264.25</v>
      </c>
      <c r="K332" s="9"/>
    </row>
    <row r="333" spans="1:11" ht="15">
      <c r="A333" s="12">
        <f t="shared" si="96"/>
        <v>323</v>
      </c>
      <c r="B333" s="3" t="s">
        <v>3</v>
      </c>
      <c r="C333" s="22">
        <f t="shared" si="97"/>
        <v>0</v>
      </c>
      <c r="D333" s="22">
        <f aca="true" t="shared" si="99" ref="D333:J334">D338+D343+D348</f>
        <v>0</v>
      </c>
      <c r="E333" s="22">
        <f t="shared" si="99"/>
        <v>0</v>
      </c>
      <c r="F333" s="22">
        <f t="shared" si="99"/>
        <v>0</v>
      </c>
      <c r="G333" s="22">
        <f t="shared" si="99"/>
        <v>0</v>
      </c>
      <c r="H333" s="22">
        <f t="shared" si="99"/>
        <v>0</v>
      </c>
      <c r="I333" s="22">
        <f t="shared" si="99"/>
        <v>0</v>
      </c>
      <c r="J333" s="22">
        <f t="shared" si="99"/>
        <v>0</v>
      </c>
      <c r="K333" s="9"/>
    </row>
    <row r="334" spans="1:11" ht="15">
      <c r="A334" s="12">
        <f t="shared" si="96"/>
        <v>324</v>
      </c>
      <c r="B334" s="3" t="s">
        <v>4</v>
      </c>
      <c r="C334" s="22">
        <f t="shared" si="97"/>
        <v>0</v>
      </c>
      <c r="D334" s="22">
        <f t="shared" si="99"/>
        <v>0</v>
      </c>
      <c r="E334" s="22">
        <f t="shared" si="99"/>
        <v>0</v>
      </c>
      <c r="F334" s="22">
        <f t="shared" si="99"/>
        <v>0</v>
      </c>
      <c r="G334" s="22">
        <f t="shared" si="99"/>
        <v>0</v>
      </c>
      <c r="H334" s="22">
        <f t="shared" si="99"/>
        <v>0</v>
      </c>
      <c r="I334" s="22">
        <f t="shared" si="99"/>
        <v>0</v>
      </c>
      <c r="J334" s="22">
        <f t="shared" si="99"/>
        <v>0</v>
      </c>
      <c r="K334" s="9"/>
    </row>
    <row r="335" spans="1:11" ht="15">
      <c r="A335" s="12">
        <f t="shared" si="96"/>
        <v>325</v>
      </c>
      <c r="B335" s="3" t="s">
        <v>5</v>
      </c>
      <c r="C335" s="22">
        <f>SUM(D335+E335+F335+G335+H335+I335+J335)</f>
        <v>11828.099999999999</v>
      </c>
      <c r="D335" s="22">
        <f aca="true" t="shared" si="100" ref="D335:J335">SUM(D340+D345+D350)</f>
        <v>1490.23</v>
      </c>
      <c r="E335" s="22">
        <f t="shared" si="100"/>
        <v>1591.51</v>
      </c>
      <c r="F335" s="22">
        <f t="shared" si="100"/>
        <v>1604.48</v>
      </c>
      <c r="G335" s="22">
        <f t="shared" si="100"/>
        <v>1649.21</v>
      </c>
      <c r="H335" s="22">
        <f t="shared" si="100"/>
        <v>1614.21</v>
      </c>
      <c r="I335" s="22">
        <f t="shared" si="100"/>
        <v>1614.21</v>
      </c>
      <c r="J335" s="22">
        <f t="shared" si="100"/>
        <v>2264.25</v>
      </c>
      <c r="K335" s="9"/>
    </row>
    <row r="336" spans="1:11" ht="15">
      <c r="A336" s="12">
        <f t="shared" si="96"/>
        <v>326</v>
      </c>
      <c r="B336" s="3" t="s">
        <v>6</v>
      </c>
      <c r="C336" s="22">
        <f t="shared" si="97"/>
        <v>0</v>
      </c>
      <c r="D336" s="22">
        <f aca="true" t="shared" si="101" ref="D336:J336">D341+D346+D351</f>
        <v>0</v>
      </c>
      <c r="E336" s="22">
        <f t="shared" si="101"/>
        <v>0</v>
      </c>
      <c r="F336" s="22">
        <f t="shared" si="101"/>
        <v>0</v>
      </c>
      <c r="G336" s="22">
        <f t="shared" si="101"/>
        <v>0</v>
      </c>
      <c r="H336" s="22">
        <f t="shared" si="101"/>
        <v>0</v>
      </c>
      <c r="I336" s="22">
        <f t="shared" si="101"/>
        <v>0</v>
      </c>
      <c r="J336" s="22">
        <f t="shared" si="101"/>
        <v>0</v>
      </c>
      <c r="K336" s="9"/>
    </row>
    <row r="337" spans="1:11" ht="102">
      <c r="A337" s="12">
        <f t="shared" si="96"/>
        <v>327</v>
      </c>
      <c r="B337" s="24" t="s">
        <v>93</v>
      </c>
      <c r="C337" s="22">
        <f t="shared" si="97"/>
        <v>11719.880000000001</v>
      </c>
      <c r="D337" s="22">
        <f aca="true" t="shared" si="102" ref="D337:J337">D338+D339+D340+D341</f>
        <v>1478.83</v>
      </c>
      <c r="E337" s="22">
        <f t="shared" si="102"/>
        <v>1539.69</v>
      </c>
      <c r="F337" s="22">
        <f t="shared" si="102"/>
        <v>1604.48</v>
      </c>
      <c r="G337" s="22">
        <f t="shared" si="102"/>
        <v>1614.21</v>
      </c>
      <c r="H337" s="22">
        <f t="shared" si="102"/>
        <v>1614.21</v>
      </c>
      <c r="I337" s="22">
        <f t="shared" si="102"/>
        <v>1614.21</v>
      </c>
      <c r="J337" s="22">
        <f t="shared" si="102"/>
        <v>2254.25</v>
      </c>
      <c r="K337" s="52" t="s">
        <v>63</v>
      </c>
    </row>
    <row r="338" spans="1:11" ht="15">
      <c r="A338" s="12">
        <f t="shared" si="96"/>
        <v>328</v>
      </c>
      <c r="B338" s="3" t="s">
        <v>3</v>
      </c>
      <c r="C338" s="22">
        <f t="shared" si="97"/>
        <v>0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53"/>
    </row>
    <row r="339" spans="1:11" ht="15">
      <c r="A339" s="12">
        <f t="shared" si="96"/>
        <v>329</v>
      </c>
      <c r="B339" s="3" t="s">
        <v>4</v>
      </c>
      <c r="C339" s="22">
        <f t="shared" si="97"/>
        <v>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53"/>
    </row>
    <row r="340" spans="1:11" ht="15" customHeight="1">
      <c r="A340" s="12">
        <f t="shared" si="96"/>
        <v>330</v>
      </c>
      <c r="B340" s="3" t="s">
        <v>5</v>
      </c>
      <c r="C340" s="22">
        <f t="shared" si="97"/>
        <v>11719.880000000001</v>
      </c>
      <c r="D340" s="22">
        <v>1478.83</v>
      </c>
      <c r="E340" s="22">
        <v>1539.69</v>
      </c>
      <c r="F340" s="22">
        <v>1604.48</v>
      </c>
      <c r="G340" s="22">
        <v>1614.21</v>
      </c>
      <c r="H340" s="22">
        <v>1614.21</v>
      </c>
      <c r="I340" s="22">
        <v>1614.21</v>
      </c>
      <c r="J340" s="22">
        <v>2254.25</v>
      </c>
      <c r="K340" s="53"/>
    </row>
    <row r="341" spans="1:11" ht="15">
      <c r="A341" s="12">
        <f t="shared" si="96"/>
        <v>331</v>
      </c>
      <c r="B341" s="3" t="s">
        <v>6</v>
      </c>
      <c r="C341" s="22">
        <f t="shared" si="97"/>
        <v>0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54"/>
    </row>
    <row r="342" spans="1:11" ht="63.75">
      <c r="A342" s="12">
        <f t="shared" si="96"/>
        <v>332</v>
      </c>
      <c r="B342" s="24" t="s">
        <v>94</v>
      </c>
      <c r="C342" s="22">
        <f aca="true" t="shared" si="103" ref="C342:C351">SUM(D342:J342)</f>
        <v>0</v>
      </c>
      <c r="D342" s="22">
        <f aca="true" t="shared" si="104" ref="D342:J342">SUM(D343+D344+D345+D346)</f>
        <v>0</v>
      </c>
      <c r="E342" s="22">
        <f t="shared" si="104"/>
        <v>0</v>
      </c>
      <c r="F342" s="22">
        <f t="shared" si="104"/>
        <v>0</v>
      </c>
      <c r="G342" s="22">
        <f t="shared" si="104"/>
        <v>0</v>
      </c>
      <c r="H342" s="22">
        <f t="shared" si="104"/>
        <v>0</v>
      </c>
      <c r="I342" s="22">
        <f t="shared" si="104"/>
        <v>0</v>
      </c>
      <c r="J342" s="22">
        <f t="shared" si="104"/>
        <v>0</v>
      </c>
      <c r="K342" s="52" t="s">
        <v>64</v>
      </c>
    </row>
    <row r="343" spans="1:11" ht="15">
      <c r="A343" s="12">
        <f t="shared" si="96"/>
        <v>333</v>
      </c>
      <c r="B343" s="3" t="s">
        <v>3</v>
      </c>
      <c r="C343" s="22">
        <f t="shared" si="103"/>
        <v>0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53"/>
    </row>
    <row r="344" spans="1:11" ht="15">
      <c r="A344" s="12">
        <f t="shared" si="96"/>
        <v>334</v>
      </c>
      <c r="B344" s="3" t="s">
        <v>4</v>
      </c>
      <c r="C344" s="22">
        <f t="shared" si="103"/>
        <v>0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53"/>
    </row>
    <row r="345" spans="1:11" ht="15">
      <c r="A345" s="12">
        <f t="shared" si="96"/>
        <v>335</v>
      </c>
      <c r="B345" s="3" t="s">
        <v>5</v>
      </c>
      <c r="C345" s="22">
        <f t="shared" si="103"/>
        <v>0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53"/>
    </row>
    <row r="346" spans="1:11" ht="15">
      <c r="A346" s="12">
        <f t="shared" si="96"/>
        <v>336</v>
      </c>
      <c r="B346" s="3" t="s">
        <v>6</v>
      </c>
      <c r="C346" s="22">
        <f t="shared" si="103"/>
        <v>0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54"/>
    </row>
    <row r="347" spans="1:11" ht="114.75">
      <c r="A347" s="12">
        <f t="shared" si="96"/>
        <v>337</v>
      </c>
      <c r="B347" s="24" t="s">
        <v>95</v>
      </c>
      <c r="C347" s="21">
        <f t="shared" si="103"/>
        <v>108.22</v>
      </c>
      <c r="D347" s="21">
        <f aca="true" t="shared" si="105" ref="D347:J347">SUM(D348+D349+D350+D351)</f>
        <v>11.4</v>
      </c>
      <c r="E347" s="21">
        <f t="shared" si="105"/>
        <v>51.82</v>
      </c>
      <c r="F347" s="21">
        <f t="shared" si="105"/>
        <v>0</v>
      </c>
      <c r="G347" s="21">
        <f t="shared" si="105"/>
        <v>35</v>
      </c>
      <c r="H347" s="21">
        <f t="shared" si="105"/>
        <v>0</v>
      </c>
      <c r="I347" s="21">
        <f t="shared" si="105"/>
        <v>0</v>
      </c>
      <c r="J347" s="21">
        <f t="shared" si="105"/>
        <v>10</v>
      </c>
      <c r="K347" s="52" t="s">
        <v>65</v>
      </c>
    </row>
    <row r="348" spans="1:11" ht="15" customHeight="1">
      <c r="A348" s="12">
        <f t="shared" si="96"/>
        <v>338</v>
      </c>
      <c r="B348" s="3" t="s">
        <v>3</v>
      </c>
      <c r="C348" s="21">
        <f t="shared" si="103"/>
        <v>0</v>
      </c>
      <c r="D348" s="19">
        <v>0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53"/>
    </row>
    <row r="349" spans="1:11" ht="15" customHeight="1">
      <c r="A349" s="12">
        <f t="shared" si="96"/>
        <v>339</v>
      </c>
      <c r="B349" s="3" t="s">
        <v>4</v>
      </c>
      <c r="C349" s="21">
        <f t="shared" si="103"/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19">
        <v>0</v>
      </c>
      <c r="K349" s="53"/>
    </row>
    <row r="350" spans="1:11" ht="15" customHeight="1">
      <c r="A350" s="12">
        <f t="shared" si="96"/>
        <v>340</v>
      </c>
      <c r="B350" s="3" t="s">
        <v>5</v>
      </c>
      <c r="C350" s="21">
        <f t="shared" si="103"/>
        <v>108.22</v>
      </c>
      <c r="D350" s="29">
        <v>11.4</v>
      </c>
      <c r="E350" s="42">
        <v>51.82</v>
      </c>
      <c r="F350" s="44">
        <v>0</v>
      </c>
      <c r="G350" s="33">
        <v>35</v>
      </c>
      <c r="H350" s="33">
        <v>0</v>
      </c>
      <c r="I350" s="33">
        <v>0</v>
      </c>
      <c r="J350" s="30">
        <v>10</v>
      </c>
      <c r="K350" s="53"/>
    </row>
    <row r="351" spans="1:11" ht="15" customHeight="1">
      <c r="A351" s="12">
        <f t="shared" si="96"/>
        <v>341</v>
      </c>
      <c r="B351" s="3" t="s">
        <v>6</v>
      </c>
      <c r="C351" s="21">
        <f t="shared" si="103"/>
        <v>0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19">
        <v>0</v>
      </c>
      <c r="K351" s="54"/>
    </row>
    <row r="352" spans="1:11" ht="33.75" customHeight="1">
      <c r="A352" s="12">
        <f t="shared" si="96"/>
        <v>342</v>
      </c>
      <c r="B352" s="45" t="s">
        <v>96</v>
      </c>
      <c r="C352" s="46"/>
      <c r="D352" s="46"/>
      <c r="E352" s="46"/>
      <c r="F352" s="46"/>
      <c r="G352" s="46"/>
      <c r="H352" s="46"/>
      <c r="I352" s="46"/>
      <c r="J352" s="46"/>
      <c r="K352" s="47"/>
    </row>
    <row r="353" spans="1:11" ht="38.25">
      <c r="A353" s="12">
        <f t="shared" si="96"/>
        <v>343</v>
      </c>
      <c r="B353" s="35" t="s">
        <v>9</v>
      </c>
      <c r="C353" s="22">
        <f>SUM(D353+E353+F353+G353+H353+I353+J353)</f>
        <v>1276.8</v>
      </c>
      <c r="D353" s="22">
        <f aca="true" t="shared" si="106" ref="D353:J353">D354+D355+D356+D357</f>
        <v>0</v>
      </c>
      <c r="E353" s="22">
        <f t="shared" si="106"/>
        <v>0</v>
      </c>
      <c r="F353" s="22">
        <f t="shared" si="106"/>
        <v>424.79999999999995</v>
      </c>
      <c r="G353" s="22">
        <f t="shared" si="106"/>
        <v>200</v>
      </c>
      <c r="H353" s="22">
        <f t="shared" si="106"/>
        <v>200</v>
      </c>
      <c r="I353" s="22">
        <f t="shared" si="106"/>
        <v>200</v>
      </c>
      <c r="J353" s="22">
        <f t="shared" si="106"/>
        <v>252</v>
      </c>
      <c r="K353" s="9"/>
    </row>
    <row r="354" spans="1:11" ht="15">
      <c r="A354" s="12">
        <f t="shared" si="96"/>
        <v>344</v>
      </c>
      <c r="B354" s="3" t="s">
        <v>3</v>
      </c>
      <c r="C354" s="22">
        <f>SUM(D354:J354)</f>
        <v>0</v>
      </c>
      <c r="D354" s="22">
        <f>D360+D366+D372</f>
        <v>0</v>
      </c>
      <c r="E354" s="22">
        <f>E372</f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9"/>
    </row>
    <row r="355" spans="1:11" ht="15">
      <c r="A355" s="12">
        <f t="shared" si="96"/>
        <v>345</v>
      </c>
      <c r="B355" s="3" t="s">
        <v>4</v>
      </c>
      <c r="C355" s="22">
        <f>SUM(D355:J355)</f>
        <v>118.6</v>
      </c>
      <c r="D355" s="22">
        <f aca="true" t="shared" si="107" ref="D355:J355">SUM(D361+D367+D373)</f>
        <v>0</v>
      </c>
      <c r="E355" s="22">
        <f t="shared" si="107"/>
        <v>0</v>
      </c>
      <c r="F355" s="22">
        <f t="shared" si="107"/>
        <v>118.6</v>
      </c>
      <c r="G355" s="22">
        <f t="shared" si="107"/>
        <v>0</v>
      </c>
      <c r="H355" s="22">
        <f t="shared" si="107"/>
        <v>0</v>
      </c>
      <c r="I355" s="22">
        <f t="shared" si="107"/>
        <v>0</v>
      </c>
      <c r="J355" s="22">
        <f t="shared" si="107"/>
        <v>0</v>
      </c>
      <c r="K355" s="9"/>
    </row>
    <row r="356" spans="1:11" ht="15">
      <c r="A356" s="12">
        <f t="shared" si="96"/>
        <v>346</v>
      </c>
      <c r="B356" s="3" t="s">
        <v>5</v>
      </c>
      <c r="C356" s="22">
        <f>SUM(D356:J356)</f>
        <v>1158.2</v>
      </c>
      <c r="D356" s="22">
        <f aca="true" t="shared" si="108" ref="D356:J356">SUM(D362+D368+D374)</f>
        <v>0</v>
      </c>
      <c r="E356" s="22">
        <f t="shared" si="108"/>
        <v>0</v>
      </c>
      <c r="F356" s="22">
        <f t="shared" si="108"/>
        <v>306.2</v>
      </c>
      <c r="G356" s="22">
        <f t="shared" si="108"/>
        <v>200</v>
      </c>
      <c r="H356" s="22">
        <f t="shared" si="108"/>
        <v>200</v>
      </c>
      <c r="I356" s="22">
        <f t="shared" si="108"/>
        <v>200</v>
      </c>
      <c r="J356" s="22">
        <f t="shared" si="108"/>
        <v>252</v>
      </c>
      <c r="K356" s="9"/>
    </row>
    <row r="357" spans="1:11" ht="15">
      <c r="A357" s="12">
        <f t="shared" si="96"/>
        <v>347</v>
      </c>
      <c r="B357" s="3" t="s">
        <v>6</v>
      </c>
      <c r="C357" s="22">
        <f>SUM(D357:J357)</f>
        <v>0</v>
      </c>
      <c r="D357" s="22">
        <f aca="true" t="shared" si="109" ref="D357:J357">SUM(D363+D369+D375)</f>
        <v>0</v>
      </c>
      <c r="E357" s="22">
        <f t="shared" si="109"/>
        <v>0</v>
      </c>
      <c r="F357" s="22">
        <f t="shared" si="109"/>
        <v>0</v>
      </c>
      <c r="G357" s="22">
        <f t="shared" si="109"/>
        <v>0</v>
      </c>
      <c r="H357" s="22">
        <f t="shared" si="109"/>
        <v>0</v>
      </c>
      <c r="I357" s="22">
        <f t="shared" si="109"/>
        <v>0</v>
      </c>
      <c r="J357" s="22">
        <f t="shared" si="109"/>
        <v>0</v>
      </c>
      <c r="K357" s="9"/>
    </row>
    <row r="358" spans="1:11" ht="15">
      <c r="A358" s="12">
        <f t="shared" si="96"/>
        <v>348</v>
      </c>
      <c r="B358" s="48" t="s">
        <v>10</v>
      </c>
      <c r="C358" s="49"/>
      <c r="D358" s="49"/>
      <c r="E358" s="49"/>
      <c r="F358" s="49"/>
      <c r="G358" s="49"/>
      <c r="H358" s="49"/>
      <c r="I358" s="49"/>
      <c r="J358" s="49"/>
      <c r="K358" s="50"/>
    </row>
    <row r="359" spans="1:11" ht="38.25">
      <c r="A359" s="12">
        <f t="shared" si="96"/>
        <v>349</v>
      </c>
      <c r="B359" s="35" t="s">
        <v>11</v>
      </c>
      <c r="C359" s="22">
        <f>SUM(D359:J359)</f>
        <v>0</v>
      </c>
      <c r="D359" s="22">
        <f aca="true" t="shared" si="110" ref="D359:J359">D360+D361+D362+D363</f>
        <v>0</v>
      </c>
      <c r="E359" s="22">
        <f t="shared" si="110"/>
        <v>0</v>
      </c>
      <c r="F359" s="22">
        <f t="shared" si="110"/>
        <v>0</v>
      </c>
      <c r="G359" s="22">
        <f t="shared" si="110"/>
        <v>0</v>
      </c>
      <c r="H359" s="22">
        <f t="shared" si="110"/>
        <v>0</v>
      </c>
      <c r="I359" s="22">
        <f t="shared" si="110"/>
        <v>0</v>
      </c>
      <c r="J359" s="22">
        <f t="shared" si="110"/>
        <v>0</v>
      </c>
      <c r="K359" s="9"/>
    </row>
    <row r="360" spans="1:11" ht="15">
      <c r="A360" s="12">
        <f t="shared" si="96"/>
        <v>350</v>
      </c>
      <c r="B360" s="3" t="s">
        <v>3</v>
      </c>
      <c r="C360" s="22">
        <f>SUM(D360:J360)</f>
        <v>0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9"/>
    </row>
    <row r="361" spans="1:11" ht="15">
      <c r="A361" s="12">
        <f t="shared" si="96"/>
        <v>351</v>
      </c>
      <c r="B361" s="3" t="s">
        <v>4</v>
      </c>
      <c r="C361" s="22">
        <f>SUM(D361:J361)</f>
        <v>0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9"/>
    </row>
    <row r="362" spans="1:11" ht="15">
      <c r="A362" s="12">
        <f t="shared" si="96"/>
        <v>352</v>
      </c>
      <c r="B362" s="3" t="s">
        <v>5</v>
      </c>
      <c r="C362" s="22">
        <f>SUM(D362:J362)</f>
        <v>0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9"/>
    </row>
    <row r="363" spans="1:11" ht="15">
      <c r="A363" s="12">
        <f t="shared" si="96"/>
        <v>353</v>
      </c>
      <c r="B363" s="3" t="s">
        <v>6</v>
      </c>
      <c r="C363" s="22">
        <f>SUM(D363:J363)</f>
        <v>0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9"/>
    </row>
    <row r="364" spans="1:11" ht="15">
      <c r="A364" s="12">
        <f t="shared" si="96"/>
        <v>354</v>
      </c>
      <c r="B364" s="48" t="s">
        <v>20</v>
      </c>
      <c r="C364" s="49"/>
      <c r="D364" s="49"/>
      <c r="E364" s="49"/>
      <c r="F364" s="49"/>
      <c r="G364" s="49"/>
      <c r="H364" s="49"/>
      <c r="I364" s="49"/>
      <c r="J364" s="49"/>
      <c r="K364" s="50"/>
    </row>
    <row r="365" spans="1:11" ht="63.75">
      <c r="A365" s="12">
        <f t="shared" si="96"/>
        <v>355</v>
      </c>
      <c r="B365" s="35" t="s">
        <v>21</v>
      </c>
      <c r="C365" s="22">
        <f>SUM(D365:J365)</f>
        <v>0</v>
      </c>
      <c r="D365" s="22">
        <f aca="true" t="shared" si="111" ref="D365:J365">SUM(D366+D367+D368+D369)</f>
        <v>0</v>
      </c>
      <c r="E365" s="22">
        <f t="shared" si="111"/>
        <v>0</v>
      </c>
      <c r="F365" s="22">
        <f t="shared" si="111"/>
        <v>0</v>
      </c>
      <c r="G365" s="22">
        <f t="shared" si="111"/>
        <v>0</v>
      </c>
      <c r="H365" s="22">
        <f t="shared" si="111"/>
        <v>0</v>
      </c>
      <c r="I365" s="22">
        <f t="shared" si="111"/>
        <v>0</v>
      </c>
      <c r="J365" s="22">
        <f t="shared" si="111"/>
        <v>0</v>
      </c>
      <c r="K365" s="9"/>
    </row>
    <row r="366" spans="1:11" ht="15">
      <c r="A366" s="12">
        <f t="shared" si="96"/>
        <v>356</v>
      </c>
      <c r="B366" s="3" t="s">
        <v>3</v>
      </c>
      <c r="C366" s="22">
        <f>SUM(D366:J366)</f>
        <v>0</v>
      </c>
      <c r="D366" s="22">
        <v>0</v>
      </c>
      <c r="E366" s="22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9"/>
    </row>
    <row r="367" spans="1:11" ht="15">
      <c r="A367" s="12">
        <f t="shared" si="96"/>
        <v>357</v>
      </c>
      <c r="B367" s="3" t="s">
        <v>4</v>
      </c>
      <c r="C367" s="22">
        <f>SUM(D367:J367)</f>
        <v>0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9"/>
    </row>
    <row r="368" spans="1:11" ht="15">
      <c r="A368" s="12">
        <f t="shared" si="96"/>
        <v>358</v>
      </c>
      <c r="B368" s="3" t="s">
        <v>5</v>
      </c>
      <c r="C368" s="22">
        <f>SUM(D368:J368)</f>
        <v>0</v>
      </c>
      <c r="D368" s="22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9"/>
    </row>
    <row r="369" spans="1:11" ht="15">
      <c r="A369" s="12">
        <f t="shared" si="96"/>
        <v>359</v>
      </c>
      <c r="B369" s="3" t="s">
        <v>6</v>
      </c>
      <c r="C369" s="22">
        <f>SUM(D369:J369)</f>
        <v>0</v>
      </c>
      <c r="D369" s="22">
        <v>0</v>
      </c>
      <c r="E369" s="22"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9"/>
    </row>
    <row r="370" spans="1:11" ht="15">
      <c r="A370" s="12">
        <f t="shared" si="96"/>
        <v>360</v>
      </c>
      <c r="B370" s="51" t="s">
        <v>22</v>
      </c>
      <c r="C370" s="51"/>
      <c r="D370" s="51"/>
      <c r="E370" s="51"/>
      <c r="F370" s="51"/>
      <c r="G370" s="51"/>
      <c r="H370" s="51"/>
      <c r="I370" s="51"/>
      <c r="J370" s="51"/>
      <c r="K370" s="51"/>
    </row>
    <row r="371" spans="1:11" ht="38.25">
      <c r="A371" s="12">
        <f t="shared" si="96"/>
        <v>361</v>
      </c>
      <c r="B371" s="35" t="s">
        <v>13</v>
      </c>
      <c r="C371" s="22">
        <f>SUM(D371:J371)</f>
        <v>424.79999999999995</v>
      </c>
      <c r="D371" s="22">
        <f>SUM(D372:D375)</f>
        <v>0</v>
      </c>
      <c r="E371" s="22">
        <f>E372+E373+E374</f>
        <v>0</v>
      </c>
      <c r="F371" s="22">
        <f>F372+F373+F374</f>
        <v>424.79999999999995</v>
      </c>
      <c r="G371" s="22">
        <v>0</v>
      </c>
      <c r="H371" s="22">
        <v>0</v>
      </c>
      <c r="I371" s="22">
        <v>0</v>
      </c>
      <c r="J371" s="22">
        <v>0</v>
      </c>
      <c r="K371" s="9"/>
    </row>
    <row r="372" spans="1:11" ht="15">
      <c r="A372" s="12">
        <f t="shared" si="96"/>
        <v>362</v>
      </c>
      <c r="B372" s="3" t="s">
        <v>3</v>
      </c>
      <c r="C372" s="22">
        <f>SUM(D372:J372)</f>
        <v>0</v>
      </c>
      <c r="D372" s="22">
        <f>D377</f>
        <v>0</v>
      </c>
      <c r="E372" s="22">
        <f>E377</f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9"/>
    </row>
    <row r="373" spans="1:11" ht="15">
      <c r="A373" s="12">
        <f t="shared" si="96"/>
        <v>363</v>
      </c>
      <c r="B373" s="3" t="s">
        <v>4</v>
      </c>
      <c r="C373" s="22">
        <f>SUM(D373:J373)</f>
        <v>118.6</v>
      </c>
      <c r="D373" s="22">
        <f aca="true" t="shared" si="112" ref="D373:J373">D378</f>
        <v>0</v>
      </c>
      <c r="E373" s="22">
        <f t="shared" si="112"/>
        <v>0</v>
      </c>
      <c r="F373" s="22">
        <f t="shared" si="112"/>
        <v>118.6</v>
      </c>
      <c r="G373" s="22">
        <f t="shared" si="112"/>
        <v>0</v>
      </c>
      <c r="H373" s="22">
        <f t="shared" si="112"/>
        <v>0</v>
      </c>
      <c r="I373" s="22">
        <f t="shared" si="112"/>
        <v>0</v>
      </c>
      <c r="J373" s="22">
        <f t="shared" si="112"/>
        <v>0</v>
      </c>
      <c r="K373" s="9"/>
    </row>
    <row r="374" spans="1:11" ht="15">
      <c r="A374" s="12">
        <f t="shared" si="96"/>
        <v>364</v>
      </c>
      <c r="B374" s="3" t="s">
        <v>5</v>
      </c>
      <c r="C374" s="22">
        <f>SUM(D374:J374)</f>
        <v>1158.2</v>
      </c>
      <c r="D374" s="22">
        <f aca="true" t="shared" si="113" ref="D374:J374">D379</f>
        <v>0</v>
      </c>
      <c r="E374" s="22">
        <f t="shared" si="113"/>
        <v>0</v>
      </c>
      <c r="F374" s="22">
        <f t="shared" si="113"/>
        <v>306.2</v>
      </c>
      <c r="G374" s="22">
        <f t="shared" si="113"/>
        <v>200</v>
      </c>
      <c r="H374" s="22">
        <f t="shared" si="113"/>
        <v>200</v>
      </c>
      <c r="I374" s="22">
        <f t="shared" si="113"/>
        <v>200</v>
      </c>
      <c r="J374" s="22">
        <f t="shared" si="113"/>
        <v>252</v>
      </c>
      <c r="K374" s="9"/>
    </row>
    <row r="375" spans="1:11" ht="15">
      <c r="A375" s="12">
        <f t="shared" si="96"/>
        <v>365</v>
      </c>
      <c r="B375" s="3" t="s">
        <v>34</v>
      </c>
      <c r="C375" s="22">
        <f>SUM(D375:J375)</f>
        <v>0</v>
      </c>
      <c r="D375" s="22">
        <v>0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9"/>
    </row>
    <row r="376" spans="1:11" ht="63.75">
      <c r="A376" s="12">
        <f t="shared" si="96"/>
        <v>366</v>
      </c>
      <c r="B376" s="24" t="s">
        <v>97</v>
      </c>
      <c r="C376" s="19">
        <f>D376+E376+F376+G376+H376+I376+J376</f>
        <v>1276.8</v>
      </c>
      <c r="D376" s="19">
        <f aca="true" t="shared" si="114" ref="D376:J376">D377+D378+D379+D380</f>
        <v>0</v>
      </c>
      <c r="E376" s="19">
        <f t="shared" si="114"/>
        <v>0</v>
      </c>
      <c r="F376" s="19">
        <f t="shared" si="114"/>
        <v>424.79999999999995</v>
      </c>
      <c r="G376" s="19">
        <f t="shared" si="114"/>
        <v>200</v>
      </c>
      <c r="H376" s="19">
        <f t="shared" si="114"/>
        <v>200</v>
      </c>
      <c r="I376" s="19">
        <f t="shared" si="114"/>
        <v>200</v>
      </c>
      <c r="J376" s="19">
        <f t="shared" si="114"/>
        <v>252</v>
      </c>
      <c r="K376" s="52" t="s">
        <v>99</v>
      </c>
    </row>
    <row r="377" spans="1:11" ht="15">
      <c r="A377" s="12">
        <f t="shared" si="96"/>
        <v>367</v>
      </c>
      <c r="B377" s="3" t="s">
        <v>3</v>
      </c>
      <c r="C377" s="19">
        <f>D377+E377+F377+G377+H377+I377+J377</f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19">
        <v>0</v>
      </c>
      <c r="K377" s="53"/>
    </row>
    <row r="378" spans="1:11" ht="15">
      <c r="A378" s="12">
        <f t="shared" si="96"/>
        <v>368</v>
      </c>
      <c r="B378" s="3" t="s">
        <v>4</v>
      </c>
      <c r="C378" s="41">
        <f>D378+E378+F378+G378+H378+I378+J378</f>
        <v>118.6</v>
      </c>
      <c r="D378" s="28">
        <v>0</v>
      </c>
      <c r="E378" s="42">
        <v>0</v>
      </c>
      <c r="F378" s="42">
        <v>118.6</v>
      </c>
      <c r="G378" s="28">
        <v>0</v>
      </c>
      <c r="H378" s="28">
        <v>0</v>
      </c>
      <c r="I378" s="28">
        <v>0</v>
      </c>
      <c r="J378" s="19">
        <v>0</v>
      </c>
      <c r="K378" s="53"/>
    </row>
    <row r="379" spans="1:11" ht="15">
      <c r="A379" s="12">
        <f t="shared" si="96"/>
        <v>369</v>
      </c>
      <c r="B379" s="3" t="s">
        <v>5</v>
      </c>
      <c r="C379" s="41">
        <f>D379+E379+F379+G379+H379+I379+J379</f>
        <v>1158.2</v>
      </c>
      <c r="D379" s="28">
        <v>0</v>
      </c>
      <c r="E379" s="42">
        <v>0</v>
      </c>
      <c r="F379" s="42">
        <v>306.2</v>
      </c>
      <c r="G379" s="28">
        <v>200</v>
      </c>
      <c r="H379" s="28">
        <v>200</v>
      </c>
      <c r="I379" s="28">
        <v>200</v>
      </c>
      <c r="J379" s="19">
        <v>252</v>
      </c>
      <c r="K379" s="53"/>
    </row>
    <row r="380" spans="1:11" ht="15">
      <c r="A380" s="12">
        <f t="shared" si="96"/>
        <v>370</v>
      </c>
      <c r="B380" s="3" t="s">
        <v>34</v>
      </c>
      <c r="C380" s="41">
        <f>SUM(D380:J380)</f>
        <v>0</v>
      </c>
      <c r="D380" s="28">
        <v>0</v>
      </c>
      <c r="E380" s="42">
        <v>0</v>
      </c>
      <c r="F380" s="42">
        <v>0</v>
      </c>
      <c r="G380" s="28">
        <v>0</v>
      </c>
      <c r="H380" s="28">
        <v>0</v>
      </c>
      <c r="I380" s="28">
        <v>0</v>
      </c>
      <c r="J380" s="19">
        <v>0</v>
      </c>
      <c r="K380" s="54"/>
    </row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</sheetData>
  <sheetProtection/>
  <autoFilter ref="A7:K351"/>
  <mergeCells count="74">
    <mergeCell ref="B101:K101"/>
    <mergeCell ref="B125:K125"/>
    <mergeCell ref="B59:K59"/>
    <mergeCell ref="B159:K159"/>
    <mergeCell ref="K165:K169"/>
    <mergeCell ref="B113:K113"/>
    <mergeCell ref="B65:K65"/>
    <mergeCell ref="B198:K198"/>
    <mergeCell ref="K210:K214"/>
    <mergeCell ref="E4:K4"/>
    <mergeCell ref="B204:K204"/>
    <mergeCell ref="B141:K141"/>
    <mergeCell ref="B170:K170"/>
    <mergeCell ref="B186:K186"/>
    <mergeCell ref="K54:K58"/>
    <mergeCell ref="B31:K31"/>
    <mergeCell ref="K205:K209"/>
    <mergeCell ref="B313:K313"/>
    <mergeCell ref="K286:K290"/>
    <mergeCell ref="K281:K285"/>
    <mergeCell ref="K296:K300"/>
    <mergeCell ref="K291:K295"/>
    <mergeCell ref="B43:K43"/>
    <mergeCell ref="K44:K48"/>
    <mergeCell ref="K176:K180"/>
    <mergeCell ref="B242:K242"/>
    <mergeCell ref="B248:K248"/>
    <mergeCell ref="K237:K241"/>
    <mergeCell ref="B221:K221"/>
    <mergeCell ref="B301:K301"/>
    <mergeCell ref="B307:K307"/>
    <mergeCell ref="B264:K264"/>
    <mergeCell ref="K259:K263"/>
    <mergeCell ref="K254:K258"/>
    <mergeCell ref="K181:K185"/>
    <mergeCell ref="K347:K351"/>
    <mergeCell ref="K325:K329"/>
    <mergeCell ref="B330:K330"/>
    <mergeCell ref="B331:K331"/>
    <mergeCell ref="B37:K37"/>
    <mergeCell ref="K227:K231"/>
    <mergeCell ref="K232:K236"/>
    <mergeCell ref="B119:K119"/>
    <mergeCell ref="K199:K203"/>
    <mergeCell ref="A5:K5"/>
    <mergeCell ref="A8:A9"/>
    <mergeCell ref="B8:B9"/>
    <mergeCell ref="C8:J8"/>
    <mergeCell ref="K8:K9"/>
    <mergeCell ref="K154:K158"/>
    <mergeCell ref="K136:K140"/>
    <mergeCell ref="K131:K135"/>
    <mergeCell ref="K114:K118"/>
    <mergeCell ref="B147:K147"/>
    <mergeCell ref="B192:K192"/>
    <mergeCell ref="K81:K85"/>
    <mergeCell ref="K76:K80"/>
    <mergeCell ref="K71:K75"/>
    <mergeCell ref="K49:K53"/>
    <mergeCell ref="K96:K100"/>
    <mergeCell ref="B153:K153"/>
    <mergeCell ref="K91:K95"/>
    <mergeCell ref="K86:K90"/>
    <mergeCell ref="B107:K107"/>
    <mergeCell ref="B352:K352"/>
    <mergeCell ref="B358:K358"/>
    <mergeCell ref="B364:K364"/>
    <mergeCell ref="B370:K370"/>
    <mergeCell ref="K376:K380"/>
    <mergeCell ref="B215:K215"/>
    <mergeCell ref="B319:K319"/>
    <mergeCell ref="B270:K270"/>
    <mergeCell ref="K337:K341"/>
    <mergeCell ref="K342:K346"/>
  </mergeCells>
  <printOptions/>
  <pageMargins left="0.3937007874015748" right="0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Олеся Могутина</cp:lastModifiedBy>
  <cp:lastPrinted>2016-09-05T09:50:16Z</cp:lastPrinted>
  <dcterms:created xsi:type="dcterms:W3CDTF">2013-09-27T11:14:47Z</dcterms:created>
  <dcterms:modified xsi:type="dcterms:W3CDTF">2016-09-05T10:02:46Z</dcterms:modified>
  <cp:category/>
  <cp:version/>
  <cp:contentType/>
  <cp:contentStatus/>
</cp:coreProperties>
</file>